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4950" windowHeight="4230" activeTab="0"/>
  </bookViews>
  <sheets>
    <sheet name="Plan4" sheetId="1" r:id="rId1"/>
    <sheet name="Plan3" sheetId="2" r:id="rId2"/>
    <sheet name="Reajuste" sheetId="3" r:id="rId3"/>
    <sheet name="Plan5" sheetId="4" r:id="rId4"/>
    <sheet name="Plan2" sheetId="5" r:id="rId5"/>
    <sheet name="Conclusão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2">'Reajuste'!$1:$20</definedName>
  </definedNames>
  <calcPr fullCalcOnLoad="1" fullPrecision="0"/>
</workbook>
</file>

<file path=xl/sharedStrings.xml><?xml version="1.0" encoding="utf-8"?>
<sst xmlns="http://schemas.openxmlformats.org/spreadsheetml/2006/main" count="732" uniqueCount="155">
  <si>
    <t>( 1 )</t>
  </si>
  <si>
    <t>( 2 )</t>
  </si>
  <si>
    <t>( 3 )</t>
  </si>
  <si>
    <t>( 4 )</t>
  </si>
  <si>
    <t>Mês/Ano</t>
  </si>
  <si>
    <t>-</t>
  </si>
  <si>
    <t>Designação</t>
  </si>
  <si>
    <t>Valor do</t>
  </si>
  <si>
    <t>$</t>
  </si>
  <si>
    <t>CONCLUSÃO</t>
  </si>
  <si>
    <t>R$</t>
  </si>
  <si>
    <t>TOTAL......................................................................................................................</t>
  </si>
  <si>
    <t>Folha : 01</t>
  </si>
  <si>
    <t>Benefício</t>
  </si>
  <si>
    <t>13.º/98</t>
  </si>
  <si>
    <t>Coeficiente</t>
  </si>
  <si>
    <t>de reajuste</t>
  </si>
  <si>
    <t>na época</t>
  </si>
  <si>
    <t>própria</t>
  </si>
  <si>
    <t>Reajustado</t>
  </si>
  <si>
    <t>(C.2 x C.3)</t>
  </si>
  <si>
    <t xml:space="preserve"> </t>
  </si>
  <si>
    <t>13.º/99</t>
  </si>
  <si>
    <t xml:space="preserve">TOTAL VIGENTE EM </t>
  </si>
  <si>
    <t>.....................................................................</t>
  </si>
  <si>
    <t>Salário</t>
  </si>
  <si>
    <t>HONORÁRIOS ADVOCATÍCIOS .................................................................................</t>
  </si>
  <si>
    <t>OS 000624/99</t>
  </si>
  <si>
    <t>13.º/00</t>
  </si>
  <si>
    <t>MP 202217/00</t>
  </si>
  <si>
    <t>13.º/01</t>
  </si>
  <si>
    <t>Reajuste</t>
  </si>
  <si>
    <r>
      <t>Título:</t>
    </r>
    <r>
      <rPr>
        <b/>
        <sz val="8"/>
        <rFont val="Tahoma"/>
        <family val="2"/>
      </rPr>
      <t xml:space="preserve"> PRINCIPAL APURADO MÊS A MÊS </t>
    </r>
  </si>
  <si>
    <t>Juros</t>
  </si>
  <si>
    <t>VALOR DO PECÚLIO MENSAL   -  vig.</t>
  </si>
  <si>
    <t>Anexo: 06</t>
  </si>
  <si>
    <t>Portaria MPAS</t>
  </si>
  <si>
    <r>
      <t>Título:</t>
    </r>
    <r>
      <rPr>
        <b/>
        <sz val="8"/>
        <rFont val="Tahoma"/>
        <family val="2"/>
      </rPr>
      <t xml:space="preserve"> PRINCIPAL APURADO MÊS A MÊS (Até o período de 03/89)</t>
    </r>
  </si>
  <si>
    <r>
      <t>Reqte.:</t>
    </r>
    <r>
      <rPr>
        <b/>
        <sz val="8"/>
        <rFont val="Tahoma"/>
        <family val="2"/>
      </rPr>
      <t xml:space="preserve"> </t>
    </r>
  </si>
  <si>
    <t>PT 002491/81</t>
  </si>
  <si>
    <t>PT 002689/81</t>
  </si>
  <si>
    <t>PT 002840/82</t>
  </si>
  <si>
    <t>PT 003087/82</t>
  </si>
  <si>
    <t>PT 003155/83</t>
  </si>
  <si>
    <t>PT 001542/83</t>
  </si>
  <si>
    <t>PT 001706/84</t>
  </si>
  <si>
    <t>PT 001897/84</t>
  </si>
  <si>
    <t>PT 003504/85</t>
  </si>
  <si>
    <t>PT 003599/85</t>
  </si>
  <si>
    <t>PT 003720/86</t>
  </si>
  <si>
    <t>PT 003919/87</t>
  </si>
  <si>
    <t>PT 003960/87</t>
  </si>
  <si>
    <t>PT 004008/87</t>
  </si>
  <si>
    <t>OS 053148/87</t>
  </si>
  <si>
    <t>PT 004084/87</t>
  </si>
  <si>
    <t>PT 004107/87</t>
  </si>
  <si>
    <t>PT 004133/87</t>
  </si>
  <si>
    <t>PT 004155/87</t>
  </si>
  <si>
    <t>PT 004164/88</t>
  </si>
  <si>
    <t>PT 004171/88</t>
  </si>
  <si>
    <t>PT 004192/88 - Sobre mês 04/87</t>
  </si>
  <si>
    <t>PT 004204/88</t>
  </si>
  <si>
    <t>PT 004230/88</t>
  </si>
  <si>
    <t>PT 004246/88</t>
  </si>
  <si>
    <t>PT 004256/88</t>
  </si>
  <si>
    <t>PT 004306/88</t>
  </si>
  <si>
    <t>PT 004320/88</t>
  </si>
  <si>
    <t>PT 004342/88</t>
  </si>
  <si>
    <t>PT 004359/88</t>
  </si>
  <si>
    <t>PT 004372/88</t>
  </si>
  <si>
    <t>PT 004390/88</t>
  </si>
  <si>
    <t>PT 004405/89</t>
  </si>
  <si>
    <t>PT 004418/89</t>
  </si>
  <si>
    <t>Observação: Em mar/88, o coeficiente de reajuste é de 4,8112 sobre o benefício de abr/87, já reajustado.</t>
  </si>
  <si>
    <t xml:space="preserve">           (Período de 04/89 à 07/91, quando é utilizado a porcentagem do salário mínimo)</t>
  </si>
  <si>
    <t>Equivalência</t>
  </si>
  <si>
    <t>mínimo</t>
  </si>
  <si>
    <t>do salário</t>
  </si>
  <si>
    <t>mensal</t>
  </si>
  <si>
    <t>Equivalência salarial/salário mínimo artigo 58 da Constituição Federal</t>
  </si>
  <si>
    <t>13.º/89</t>
  </si>
  <si>
    <t>13º/90</t>
  </si>
  <si>
    <t>PT 003486/91 - Sobre o mês 03/91</t>
  </si>
  <si>
    <t>Aplicado sobre o mês 03/91</t>
  </si>
  <si>
    <t>13º/91</t>
  </si>
  <si>
    <t>PT 003037/92</t>
  </si>
  <si>
    <t>PT 0055/92</t>
  </si>
  <si>
    <t>PT 000447/92</t>
  </si>
  <si>
    <t>13.º/92</t>
  </si>
  <si>
    <t>PT 008/93</t>
  </si>
  <si>
    <t>PT 0079/93</t>
  </si>
  <si>
    <t>PT 00209/93</t>
  </si>
  <si>
    <t>PT 00337/93</t>
  </si>
  <si>
    <t>PT 00421/93</t>
  </si>
  <si>
    <t>PT 00495/93</t>
  </si>
  <si>
    <t>PT 00522/93</t>
  </si>
  <si>
    <t>PT 00600/93</t>
  </si>
  <si>
    <t>PT 0685/93</t>
  </si>
  <si>
    <t>13.º/93</t>
  </si>
  <si>
    <t>Resolução 09/94</t>
  </si>
  <si>
    <t>Obs.: Divisor 637,64</t>
  </si>
  <si>
    <t>13º/94</t>
  </si>
  <si>
    <t>PT 002005/95</t>
  </si>
  <si>
    <t>13º/95</t>
  </si>
  <si>
    <t>Portaria MPAS 3253; 01415/96</t>
  </si>
  <si>
    <t>13º/96</t>
  </si>
  <si>
    <t>Medida Provisória 1572 PT 03971/97</t>
  </si>
  <si>
    <t>13º/97</t>
  </si>
  <si>
    <t>PT 004479/98</t>
  </si>
  <si>
    <t>13.º/02</t>
  </si>
  <si>
    <t>( 5 )</t>
  </si>
  <si>
    <t>( 6 )</t>
  </si>
  <si>
    <t>Dias</t>
  </si>
  <si>
    <t>Valores</t>
  </si>
  <si>
    <t>reajustados e</t>
  </si>
  <si>
    <t>proporcionais</t>
  </si>
  <si>
    <t>(C.4 xe: C.5)</t>
  </si>
  <si>
    <r>
      <t>Título:</t>
    </r>
    <r>
      <rPr>
        <b/>
        <sz val="8"/>
        <rFont val="Tahoma"/>
        <family val="2"/>
      </rPr>
      <t xml:space="preserve"> PRINCIPAL, JUROS E CORREÇÃO MONETÁRIA</t>
    </r>
  </si>
  <si>
    <t>( 7 )</t>
  </si>
  <si>
    <t>( 8 )</t>
  </si>
  <si>
    <t>Correção</t>
  </si>
  <si>
    <t>Principal</t>
  </si>
  <si>
    <t>Monetária</t>
  </si>
  <si>
    <t>Monetária dos</t>
  </si>
  <si>
    <t xml:space="preserve">dos </t>
  </si>
  <si>
    <t>Previdenciário</t>
  </si>
  <si>
    <t>Débitos</t>
  </si>
  <si>
    <t>Monetária e</t>
  </si>
  <si>
    <t>Devido na</t>
  </si>
  <si>
    <t>Judiciais</t>
  </si>
  <si>
    <t>Vigente em</t>
  </si>
  <si>
    <t>época própria</t>
  </si>
  <si>
    <t>vigente em</t>
  </si>
  <si>
    <t>(C.5%C.6)</t>
  </si>
  <si>
    <t>(C.5 + C.7)</t>
  </si>
  <si>
    <t>TOTAL VIGENTE EM 01/02/2.003 ..................................................................................................................................................................................................................</t>
  </si>
  <si>
    <t>reajustado</t>
  </si>
  <si>
    <t>Porcentagem</t>
  </si>
  <si>
    <t>dos honorários</t>
  </si>
  <si>
    <t>Advocatícios</t>
  </si>
  <si>
    <t>Valor dos</t>
  </si>
  <si>
    <t>honorários</t>
  </si>
  <si>
    <t>(C.2%C.5)</t>
  </si>
  <si>
    <t>(Coluna 04)</t>
  </si>
  <si>
    <t>( 9 )</t>
  </si>
  <si>
    <t>( 10 )</t>
  </si>
  <si>
    <t>(C.7%C.8)</t>
  </si>
  <si>
    <t>(C.7 + C.9)</t>
  </si>
  <si>
    <r>
      <t>Título:</t>
    </r>
    <r>
      <rPr>
        <b/>
        <sz val="8"/>
        <rFont val="Tahoma"/>
        <family val="2"/>
      </rPr>
      <t xml:space="preserve"> HONORÁRIOS ADVOCATÍCIOS</t>
    </r>
  </si>
  <si>
    <t>Valor</t>
  </si>
  <si>
    <t>Diferenças</t>
  </si>
  <si>
    <t>recebido</t>
  </si>
  <si>
    <t>apuradas</t>
  </si>
  <si>
    <t>(C.6 - C.7)</t>
  </si>
  <si>
    <t>01/01/2.003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</si>
</sst>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0.0000000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_);_(* \(#,##0.000000\);_(* &quot;-&quot;??????_);_(@_)"/>
    <numFmt numFmtId="194" formatCode="_(* #,##0.0_);_(* \(#,##0.0\);_(* &quot;-&quot;?_);_(@_)"/>
    <numFmt numFmtId="195" formatCode="_(* #,##0.0000000_);_(* \(#,##0.0000000\);_(* &quot;-&quot;???????_);_(@_)"/>
    <numFmt numFmtId="196" formatCode="_(* #,##0.0000000000_);_(* \(#,##0.0000000000\);_(* &quot;-&quot;??_);_(@_)"/>
    <numFmt numFmtId="197" formatCode="_(* #,##0.000_);_(* \(#,##0.000\);_(* &quot;-&quot;???_);_(@_)"/>
    <numFmt numFmtId="198" formatCode="_(* #,##0.00_);_(* \(#,##0.00\);_(* &quot;-&quot;???_);_(@_)"/>
    <numFmt numFmtId="199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171" fontId="6" fillId="0" borderId="14" xfId="0" applyNumberFormat="1" applyFont="1" applyBorder="1" applyAlignment="1">
      <alignment/>
    </xf>
    <xf numFmtId="171" fontId="7" fillId="0" borderId="12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 quotePrefix="1">
      <alignment horizontal="center"/>
    </xf>
    <xf numFmtId="17" fontId="6" fillId="0" borderId="19" xfId="0" applyNumberFormat="1" applyFont="1" applyBorder="1" applyAlignment="1">
      <alignment horizontal="right"/>
    </xf>
    <xf numFmtId="186" fontId="6" fillId="0" borderId="20" xfId="62" applyNumberFormat="1" applyFont="1" applyBorder="1" applyAlignment="1">
      <alignment/>
    </xf>
    <xf numFmtId="171" fontId="6" fillId="0" borderId="20" xfId="62" applyFont="1" applyBorder="1" applyAlignment="1">
      <alignment/>
    </xf>
    <xf numFmtId="17" fontId="6" fillId="0" borderId="20" xfId="0" applyNumberFormat="1" applyFont="1" applyBorder="1" applyAlignment="1">
      <alignment horizontal="right"/>
    </xf>
    <xf numFmtId="171" fontId="6" fillId="0" borderId="0" xfId="62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21" xfId="0" applyFont="1" applyBorder="1" applyAlignment="1" quotePrefix="1">
      <alignment horizontal="centerContinuous"/>
    </xf>
    <xf numFmtId="180" fontId="7" fillId="0" borderId="18" xfId="0" applyNumberFormat="1" applyFont="1" applyBorder="1" applyAlignment="1" quotePrefix="1">
      <alignment horizontal="center"/>
    </xf>
    <xf numFmtId="17" fontId="6" fillId="0" borderId="0" xfId="0" applyNumberFormat="1" applyFont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80" fontId="6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6" fillId="0" borderId="19" xfId="0" applyNumberFormat="1" applyFont="1" applyBorder="1" applyAlignment="1">
      <alignment/>
    </xf>
    <xf numFmtId="17" fontId="6" fillId="0" borderId="32" xfId="0" applyNumberFormat="1" applyFont="1" applyBorder="1" applyAlignment="1">
      <alignment horizontal="center"/>
    </xf>
    <xf numFmtId="17" fontId="6" fillId="0" borderId="32" xfId="0" applyNumberFormat="1" applyFont="1" applyBorder="1" applyAlignment="1">
      <alignment/>
    </xf>
    <xf numFmtId="171" fontId="6" fillId="0" borderId="19" xfId="62" applyFont="1" applyBorder="1" applyAlignment="1">
      <alignment/>
    </xf>
    <xf numFmtId="186" fontId="6" fillId="0" borderId="19" xfId="62" applyNumberFormat="1" applyFont="1" applyBorder="1" applyAlignment="1">
      <alignment/>
    </xf>
    <xf numFmtId="17" fontId="6" fillId="0" borderId="32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82" fontId="6" fillId="0" borderId="19" xfId="62" applyNumberFormat="1" applyFont="1" applyBorder="1" applyAlignment="1">
      <alignment/>
    </xf>
    <xf numFmtId="17" fontId="6" fillId="0" borderId="19" xfId="0" applyNumberFormat="1" applyFont="1" applyBorder="1" applyAlignment="1">
      <alignment vertical="top"/>
    </xf>
    <xf numFmtId="17" fontId="6" fillId="0" borderId="32" xfId="0" applyNumberFormat="1" applyFont="1" applyBorder="1" applyAlignment="1">
      <alignment horizontal="center" vertical="top"/>
    </xf>
    <xf numFmtId="17" fontId="6" fillId="0" borderId="32" xfId="0" applyNumberFormat="1" applyFont="1" applyBorder="1" applyAlignment="1">
      <alignment horizontal="justify" vertical="justify"/>
    </xf>
    <xf numFmtId="171" fontId="6" fillId="0" borderId="19" xfId="62" applyNumberFormat="1" applyFont="1" applyBorder="1" applyAlignment="1">
      <alignment/>
    </xf>
    <xf numFmtId="17" fontId="6" fillId="0" borderId="19" xfId="0" applyNumberFormat="1" applyFont="1" applyBorder="1" applyAlignment="1">
      <alignment horizontal="right" vertical="top"/>
    </xf>
    <xf numFmtId="186" fontId="6" fillId="0" borderId="19" xfId="62" applyNumberFormat="1" applyFont="1" applyFill="1" applyBorder="1" applyAlignment="1">
      <alignment/>
    </xf>
    <xf numFmtId="17" fontId="6" fillId="0" borderId="32" xfId="0" applyNumberFormat="1" applyFont="1" applyBorder="1" applyAlignment="1">
      <alignment horizontal="left"/>
    </xf>
    <xf numFmtId="184" fontId="9" fillId="0" borderId="32" xfId="62" applyNumberFormat="1" applyFont="1" applyBorder="1" applyAlignment="1">
      <alignment horizontal="left"/>
    </xf>
    <xf numFmtId="17" fontId="6" fillId="0" borderId="32" xfId="0" applyNumberFormat="1" applyFont="1" applyBorder="1" applyAlignment="1">
      <alignment horizontal="right" vertical="top"/>
    </xf>
    <xf numFmtId="171" fontId="6" fillId="0" borderId="32" xfId="62" applyFont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90" fontId="6" fillId="0" borderId="20" xfId="62" applyNumberFormat="1" applyFont="1" applyBorder="1" applyAlignment="1">
      <alignment/>
    </xf>
    <xf numFmtId="0" fontId="7" fillId="0" borderId="18" xfId="0" applyFont="1" applyBorder="1" applyAlignment="1" quotePrefix="1">
      <alignment horizontal="centerContinuous"/>
    </xf>
    <xf numFmtId="49" fontId="7" fillId="0" borderId="18" xfId="0" applyNumberFormat="1" applyFont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"/>
    </xf>
    <xf numFmtId="14" fontId="6" fillId="0" borderId="45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14" fontId="6" fillId="0" borderId="4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71" fontId="6" fillId="0" borderId="20" xfId="0" applyNumberFormat="1" applyFont="1" applyBorder="1" applyAlignment="1">
      <alignment horizontal="right"/>
    </xf>
    <xf numFmtId="186" fontId="6" fillId="0" borderId="20" xfId="0" applyNumberFormat="1" applyFont="1" applyBorder="1" applyAlignment="1">
      <alignment/>
    </xf>
    <xf numFmtId="189" fontId="6" fillId="0" borderId="20" xfId="62" applyNumberFormat="1" applyFont="1" applyBorder="1" applyAlignment="1">
      <alignment/>
    </xf>
    <xf numFmtId="171" fontId="6" fillId="0" borderId="2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186" fontId="6" fillId="0" borderId="0" xfId="62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0" fontId="6" fillId="0" borderId="37" xfId="0" applyFont="1" applyFill="1" applyBorder="1" applyAlignment="1">
      <alignment horizontal="centerContinuous"/>
    </xf>
    <xf numFmtId="0" fontId="6" fillId="0" borderId="38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 horizontal="centerContinuous"/>
    </xf>
    <xf numFmtId="171" fontId="6" fillId="0" borderId="19" xfId="0" applyNumberFormat="1" applyFont="1" applyBorder="1" applyAlignment="1">
      <alignment horizontal="right"/>
    </xf>
    <xf numFmtId="171" fontId="6" fillId="0" borderId="19" xfId="62" applyFont="1" applyBorder="1" applyAlignment="1">
      <alignment horizontal="right"/>
    </xf>
    <xf numFmtId="190" fontId="6" fillId="0" borderId="19" xfId="62" applyNumberFormat="1" applyFont="1" applyBorder="1" applyAlignment="1">
      <alignment horizontal="right"/>
    </xf>
    <xf numFmtId="0" fontId="6" fillId="0" borderId="22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8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0" fontId="7" fillId="0" borderId="53" xfId="0" applyFont="1" applyBorder="1" applyAlignment="1" quotePrefix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%20C\Public%20C\Arquivos%20da%20DrAna\ACIDENTA\M_ATU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d\Public%20C\MATR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PUBLIC\MATRI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%20C\Public%20C\Arquivos%20da%20DrAna\ACIDENTA\Modelo%20(sobre%20os%20calculos)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d\Public%20C\Arquivos%20para%20Internet\Vara%20Civel\Cm_v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dia"/>
      <sheetName val="Média1"/>
      <sheetName val="1.ª parte"/>
      <sheetName val="R SalMinino"/>
      <sheetName val="Reajuste"/>
      <sheetName val="CM"/>
      <sheetName val="Plan1"/>
      <sheetName val="Conclusão"/>
    </sheetNames>
    <sheetDataSet>
      <sheetData sheetId="1">
        <row r="41">
          <cell r="F41">
            <v>395.68169036834183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5"/>
      <sheetName val="Plan6"/>
      <sheetName val="Plan1"/>
      <sheetName val="Plan3"/>
      <sheetName val="Plan4"/>
    </sheetNames>
    <sheetDataSet>
      <sheetData sheetId="2">
        <row r="129">
          <cell r="H129">
            <v>36.74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1"/>
      <sheetName val="Plan3"/>
      <sheetName val="Plan4"/>
      <sheetName val="Plan5"/>
    </sheetNames>
    <sheetDataSet>
      <sheetData sheetId="1">
        <row r="131">
          <cell r="H131">
            <v>120</v>
          </cell>
        </row>
        <row r="132">
          <cell r="H132">
            <v>149.8</v>
          </cell>
        </row>
        <row r="133">
          <cell r="H133">
            <v>192.88</v>
          </cell>
        </row>
        <row r="134">
          <cell r="H134">
            <v>249.48</v>
          </cell>
        </row>
        <row r="135">
          <cell r="H135">
            <v>381.73</v>
          </cell>
        </row>
        <row r="136">
          <cell r="H136">
            <v>557.33</v>
          </cell>
        </row>
        <row r="137">
          <cell r="H137">
            <v>788.18</v>
          </cell>
        </row>
        <row r="138">
          <cell r="H138">
            <v>788.18</v>
          </cell>
        </row>
        <row r="139">
          <cell r="H139">
            <v>1283.95</v>
          </cell>
        </row>
        <row r="140">
          <cell r="H140">
            <v>2004.37</v>
          </cell>
        </row>
        <row r="141">
          <cell r="H141">
            <v>3674.06</v>
          </cell>
        </row>
        <row r="142">
          <cell r="H142">
            <v>3674.06</v>
          </cell>
        </row>
        <row r="143">
          <cell r="H143">
            <v>3674.06</v>
          </cell>
        </row>
        <row r="144">
          <cell r="H144">
            <v>3857.76</v>
          </cell>
        </row>
        <row r="145">
          <cell r="H145">
            <v>4904.76</v>
          </cell>
        </row>
        <row r="146">
          <cell r="H146">
            <v>5203.46</v>
          </cell>
        </row>
        <row r="147">
          <cell r="H147">
            <v>6056.31</v>
          </cell>
        </row>
        <row r="148">
          <cell r="H148">
            <v>6425.14</v>
          </cell>
        </row>
        <row r="149">
          <cell r="H149">
            <v>8329.55</v>
          </cell>
        </row>
        <row r="150">
          <cell r="H150">
            <v>8836.82</v>
          </cell>
        </row>
        <row r="151">
          <cell r="H151">
            <v>8836.82</v>
          </cell>
        </row>
        <row r="152">
          <cell r="H152">
            <v>12325.6</v>
          </cell>
        </row>
        <row r="153">
          <cell r="H153">
            <v>15895.46</v>
          </cell>
        </row>
        <row r="154">
          <cell r="H154">
            <v>17000</v>
          </cell>
        </row>
        <row r="155">
          <cell r="H155">
            <v>17000</v>
          </cell>
        </row>
        <row r="156">
          <cell r="H156">
            <v>17000</v>
          </cell>
        </row>
        <row r="157">
          <cell r="H157">
            <v>17000</v>
          </cell>
        </row>
        <row r="158">
          <cell r="H158">
            <v>17000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édia"/>
      <sheetName val="Média1"/>
      <sheetName val="Plan2"/>
      <sheetName val="Plan1"/>
      <sheetName val="Reajuste"/>
      <sheetName val="Plan3"/>
      <sheetName val="Conclusão"/>
    </sheetNames>
    <sheetDataSet>
      <sheetData sheetId="4">
        <row r="21">
          <cell r="A21">
            <v>33451</v>
          </cell>
        </row>
        <row r="22">
          <cell r="A22">
            <v>33482</v>
          </cell>
        </row>
        <row r="23">
          <cell r="A23">
            <v>33512</v>
          </cell>
        </row>
        <row r="24">
          <cell r="A24">
            <v>33543</v>
          </cell>
        </row>
        <row r="25">
          <cell r="A25">
            <v>33573</v>
          </cell>
        </row>
        <row r="26">
          <cell r="A26" t="str">
            <v>13º/91</v>
          </cell>
        </row>
        <row r="27">
          <cell r="A27">
            <v>33604</v>
          </cell>
        </row>
        <row r="28">
          <cell r="A28">
            <v>33635</v>
          </cell>
        </row>
        <row r="29">
          <cell r="A29">
            <v>33664</v>
          </cell>
        </row>
        <row r="30">
          <cell r="A30">
            <v>33695</v>
          </cell>
        </row>
        <row r="31">
          <cell r="A31">
            <v>33725</v>
          </cell>
        </row>
        <row r="32">
          <cell r="A32">
            <v>33756</v>
          </cell>
        </row>
        <row r="33">
          <cell r="A33">
            <v>33786</v>
          </cell>
        </row>
        <row r="34">
          <cell r="A34">
            <v>33817</v>
          </cell>
        </row>
        <row r="35">
          <cell r="A35">
            <v>33848</v>
          </cell>
        </row>
        <row r="36">
          <cell r="A36">
            <v>33878</v>
          </cell>
        </row>
        <row r="37">
          <cell r="A37">
            <v>33909</v>
          </cell>
        </row>
        <row r="38">
          <cell r="A38">
            <v>33939</v>
          </cell>
        </row>
        <row r="39">
          <cell r="A39" t="str">
            <v>13.º/92</v>
          </cell>
        </row>
        <row r="40">
          <cell r="A40">
            <v>33970</v>
          </cell>
        </row>
        <row r="41">
          <cell r="A41">
            <v>34001</v>
          </cell>
        </row>
        <row r="42">
          <cell r="A42">
            <v>34029</v>
          </cell>
        </row>
        <row r="43">
          <cell r="A43">
            <v>34060</v>
          </cell>
        </row>
        <row r="44">
          <cell r="A44">
            <v>34090</v>
          </cell>
        </row>
        <row r="45">
          <cell r="A45">
            <v>34121</v>
          </cell>
        </row>
        <row r="46">
          <cell r="A46">
            <v>34151</v>
          </cell>
        </row>
        <row r="47">
          <cell r="A47">
            <v>34182</v>
          </cell>
        </row>
        <row r="48">
          <cell r="A48">
            <v>34213</v>
          </cell>
        </row>
        <row r="49">
          <cell r="A49">
            <v>34243</v>
          </cell>
        </row>
        <row r="50">
          <cell r="A50">
            <v>34274</v>
          </cell>
        </row>
        <row r="51">
          <cell r="A51">
            <v>34304</v>
          </cell>
        </row>
        <row r="52">
          <cell r="A52" t="str">
            <v>13.º/93</v>
          </cell>
        </row>
        <row r="53">
          <cell r="A53">
            <v>34335</v>
          </cell>
        </row>
        <row r="54">
          <cell r="A54">
            <v>34366</v>
          </cell>
        </row>
        <row r="55">
          <cell r="A55">
            <v>34394</v>
          </cell>
        </row>
        <row r="56">
          <cell r="A56">
            <v>34425</v>
          </cell>
        </row>
        <row r="57">
          <cell r="A57">
            <v>34455</v>
          </cell>
        </row>
        <row r="58">
          <cell r="A58">
            <v>34486</v>
          </cell>
        </row>
        <row r="59">
          <cell r="A59">
            <v>34516</v>
          </cell>
        </row>
        <row r="60">
          <cell r="A60">
            <v>34547</v>
          </cell>
        </row>
        <row r="61">
          <cell r="A61">
            <v>34578</v>
          </cell>
        </row>
        <row r="62">
          <cell r="A62">
            <v>34608</v>
          </cell>
        </row>
        <row r="63">
          <cell r="A63">
            <v>34639</v>
          </cell>
        </row>
        <row r="64">
          <cell r="A64">
            <v>34669</v>
          </cell>
        </row>
        <row r="65">
          <cell r="A65" t="str">
            <v>13º/94</v>
          </cell>
        </row>
        <row r="66">
          <cell r="A66">
            <v>34700</v>
          </cell>
        </row>
        <row r="67">
          <cell r="A67">
            <v>34731</v>
          </cell>
        </row>
        <row r="68">
          <cell r="A68">
            <v>34759</v>
          </cell>
        </row>
        <row r="69">
          <cell r="A69">
            <v>34790</v>
          </cell>
        </row>
        <row r="70">
          <cell r="A70">
            <v>34820</v>
          </cell>
        </row>
        <row r="71">
          <cell r="A71">
            <v>34851</v>
          </cell>
        </row>
        <row r="72">
          <cell r="A72">
            <v>34881</v>
          </cell>
        </row>
        <row r="73">
          <cell r="A73">
            <v>34912</v>
          </cell>
        </row>
        <row r="74">
          <cell r="A74">
            <v>34943</v>
          </cell>
        </row>
        <row r="75">
          <cell r="A75">
            <v>34973</v>
          </cell>
        </row>
        <row r="76">
          <cell r="A76">
            <v>35004</v>
          </cell>
        </row>
        <row r="77">
          <cell r="A77">
            <v>35034</v>
          </cell>
        </row>
        <row r="78">
          <cell r="A78" t="str">
            <v>13º/95</v>
          </cell>
        </row>
        <row r="79">
          <cell r="A79">
            <v>35065</v>
          </cell>
        </row>
        <row r="80">
          <cell r="A80">
            <v>35096</v>
          </cell>
        </row>
        <row r="81">
          <cell r="A81">
            <v>35125</v>
          </cell>
        </row>
        <row r="82">
          <cell r="A82">
            <v>35156</v>
          </cell>
        </row>
        <row r="83">
          <cell r="A83">
            <v>35186</v>
          </cell>
        </row>
        <row r="84">
          <cell r="A84">
            <v>35217</v>
          </cell>
        </row>
        <row r="85">
          <cell r="A85">
            <v>35247</v>
          </cell>
        </row>
        <row r="86">
          <cell r="A86">
            <v>35278</v>
          </cell>
        </row>
        <row r="87">
          <cell r="A87">
            <v>35309</v>
          </cell>
        </row>
        <row r="88">
          <cell r="A88">
            <v>35339</v>
          </cell>
        </row>
        <row r="89">
          <cell r="A89">
            <v>35370</v>
          </cell>
        </row>
        <row r="90">
          <cell r="A90">
            <v>35400</v>
          </cell>
        </row>
        <row r="91">
          <cell r="A91" t="str">
            <v>13º/96</v>
          </cell>
        </row>
        <row r="92">
          <cell r="A92">
            <v>35431</v>
          </cell>
        </row>
        <row r="93">
          <cell r="A93">
            <v>35462</v>
          </cell>
        </row>
        <row r="94">
          <cell r="A94">
            <v>35490</v>
          </cell>
        </row>
        <row r="95">
          <cell r="A95">
            <v>35521</v>
          </cell>
        </row>
        <row r="96">
          <cell r="A96">
            <v>35551</v>
          </cell>
        </row>
        <row r="97">
          <cell r="A97">
            <v>35582</v>
          </cell>
        </row>
        <row r="98">
          <cell r="A98">
            <v>35612</v>
          </cell>
        </row>
        <row r="99">
          <cell r="A99">
            <v>35643</v>
          </cell>
        </row>
        <row r="100">
          <cell r="A100">
            <v>35674</v>
          </cell>
        </row>
        <row r="101">
          <cell r="A101">
            <v>35704</v>
          </cell>
        </row>
        <row r="102">
          <cell r="A102">
            <v>35735</v>
          </cell>
        </row>
        <row r="103">
          <cell r="A103">
            <v>35765</v>
          </cell>
        </row>
        <row r="104">
          <cell r="A104" t="str">
            <v>13º/97</v>
          </cell>
        </row>
        <row r="105">
          <cell r="A105">
            <v>35796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1">
        <row r="370">
          <cell r="C370">
            <v>4418.739003</v>
          </cell>
        </row>
        <row r="371">
          <cell r="C371">
            <v>5108.946035</v>
          </cell>
        </row>
        <row r="372">
          <cell r="C372">
            <v>5906.963405</v>
          </cell>
        </row>
        <row r="373">
          <cell r="C373">
            <v>7152.15129</v>
          </cell>
        </row>
        <row r="374">
          <cell r="C374">
            <v>9046.040951</v>
          </cell>
        </row>
        <row r="375">
          <cell r="C375">
            <v>9046.040951</v>
          </cell>
        </row>
        <row r="376">
          <cell r="C376">
            <v>11230.65984</v>
          </cell>
        </row>
        <row r="377">
          <cell r="C377">
            <v>14141.64687</v>
          </cell>
        </row>
        <row r="378">
          <cell r="C378">
            <v>17603.522023</v>
          </cell>
        </row>
        <row r="379">
          <cell r="C379">
            <v>21409.403484</v>
          </cell>
        </row>
        <row r="380">
          <cell r="C380">
            <v>25871.12317</v>
          </cell>
        </row>
        <row r="381">
          <cell r="C381">
            <v>32209.548346</v>
          </cell>
        </row>
        <row r="382">
          <cell r="C382">
            <v>38925.239176</v>
          </cell>
        </row>
        <row r="383">
          <cell r="C383">
            <v>47519.931986</v>
          </cell>
        </row>
        <row r="384">
          <cell r="C384">
            <v>58154.892764</v>
          </cell>
        </row>
        <row r="385">
          <cell r="C385">
            <v>72100.436048</v>
          </cell>
        </row>
        <row r="386">
          <cell r="C386">
            <v>90897.019725</v>
          </cell>
        </row>
        <row r="387">
          <cell r="C387">
            <v>111703.34754</v>
          </cell>
        </row>
        <row r="388">
          <cell r="C388">
            <v>111703.34754</v>
          </cell>
        </row>
        <row r="389">
          <cell r="C389">
            <v>140277.06384</v>
          </cell>
        </row>
        <row r="390">
          <cell r="C390">
            <v>180634.775106</v>
          </cell>
        </row>
        <row r="391">
          <cell r="C391">
            <v>225414.135854</v>
          </cell>
        </row>
        <row r="392">
          <cell r="C392">
            <v>287583.354522</v>
          </cell>
        </row>
        <row r="393">
          <cell r="C393">
            <v>369170.752199</v>
          </cell>
        </row>
        <row r="394">
          <cell r="C394">
            <v>468034.679637</v>
          </cell>
        </row>
        <row r="395">
          <cell r="C395">
            <v>610176.811842</v>
          </cell>
        </row>
        <row r="396">
          <cell r="C396">
            <v>799.392641</v>
          </cell>
        </row>
        <row r="397">
          <cell r="C397">
            <v>1065.910147</v>
          </cell>
        </row>
        <row r="398">
          <cell r="C398">
            <v>1445.693932</v>
          </cell>
        </row>
        <row r="399">
          <cell r="C399">
            <v>1938.964701</v>
          </cell>
        </row>
        <row r="400">
          <cell r="C400">
            <v>2636.991993</v>
          </cell>
        </row>
        <row r="401">
          <cell r="C401">
            <v>2636.991993</v>
          </cell>
        </row>
        <row r="402">
          <cell r="C402">
            <v>3631.929071</v>
          </cell>
        </row>
        <row r="403">
          <cell r="C403">
            <v>5132.642163</v>
          </cell>
        </row>
        <row r="404">
          <cell r="C404">
            <v>7214.955088</v>
          </cell>
        </row>
        <row r="405">
          <cell r="C405">
            <v>10323.157739</v>
          </cell>
        </row>
        <row r="406">
          <cell r="C406">
            <v>14747.663145</v>
          </cell>
        </row>
        <row r="407">
          <cell r="C407">
            <v>21049.339606</v>
          </cell>
        </row>
        <row r="408">
          <cell r="C408">
            <v>11.346741</v>
          </cell>
        </row>
        <row r="409">
          <cell r="C409">
            <v>12.036622</v>
          </cell>
        </row>
        <row r="410">
          <cell r="C410">
            <v>12.693821</v>
          </cell>
        </row>
        <row r="411">
          <cell r="C411">
            <v>12.885497</v>
          </cell>
        </row>
        <row r="412">
          <cell r="C412">
            <v>13.125167</v>
          </cell>
        </row>
        <row r="413">
          <cell r="C413">
            <v>13.554359</v>
          </cell>
        </row>
        <row r="414">
          <cell r="C414">
            <v>13.554359</v>
          </cell>
        </row>
        <row r="415">
          <cell r="C415">
            <v>13.851199</v>
          </cell>
        </row>
        <row r="416">
          <cell r="C416">
            <v>14.082514</v>
          </cell>
        </row>
        <row r="417">
          <cell r="C417">
            <v>14.22193</v>
          </cell>
        </row>
        <row r="418">
          <cell r="C418">
            <v>14.422459</v>
          </cell>
        </row>
        <row r="419">
          <cell r="C419">
            <v>14.69937</v>
          </cell>
        </row>
        <row r="420">
          <cell r="C420">
            <v>15.077143</v>
          </cell>
        </row>
        <row r="421">
          <cell r="C421">
            <v>15.351547</v>
          </cell>
        </row>
        <row r="422">
          <cell r="C422">
            <v>15.729195</v>
          </cell>
        </row>
        <row r="423">
          <cell r="C423">
            <v>15.889632</v>
          </cell>
        </row>
        <row r="424">
          <cell r="C424">
            <v>16.07554</v>
          </cell>
        </row>
        <row r="425">
          <cell r="C425">
            <v>16.300597</v>
          </cell>
        </row>
        <row r="426">
          <cell r="C426">
            <v>16.546736</v>
          </cell>
        </row>
        <row r="427">
          <cell r="C427">
            <v>16.546736</v>
          </cell>
        </row>
        <row r="428">
          <cell r="C428">
            <v>16.819757</v>
          </cell>
        </row>
        <row r="429">
          <cell r="C429">
            <v>17.065325</v>
          </cell>
        </row>
        <row r="430">
          <cell r="C430">
            <v>17.186488</v>
          </cell>
        </row>
        <row r="431">
          <cell r="C431">
            <v>17.236328</v>
          </cell>
        </row>
        <row r="432">
          <cell r="C432">
            <v>17.396625</v>
          </cell>
        </row>
        <row r="433">
          <cell r="C433">
            <v>17.619301</v>
          </cell>
        </row>
        <row r="434">
          <cell r="C434">
            <v>17.853637</v>
          </cell>
        </row>
        <row r="435">
          <cell r="C435">
            <v>18.06788</v>
          </cell>
        </row>
        <row r="436">
          <cell r="C436">
            <v>18.158219</v>
          </cell>
        </row>
        <row r="437">
          <cell r="C437">
            <v>18.16185</v>
          </cell>
        </row>
        <row r="438">
          <cell r="C438">
            <v>18.230865</v>
          </cell>
        </row>
        <row r="439">
          <cell r="C439">
            <v>18.292849</v>
          </cell>
        </row>
        <row r="440">
          <cell r="C440">
            <v>18.292849</v>
          </cell>
        </row>
        <row r="441">
          <cell r="C441">
            <v>18.353215</v>
          </cell>
        </row>
        <row r="442">
          <cell r="C442">
            <v>18.501876</v>
          </cell>
        </row>
        <row r="443">
          <cell r="C443">
            <v>18.585134</v>
          </cell>
        </row>
        <row r="444">
          <cell r="C444">
            <v>18.711512</v>
          </cell>
        </row>
        <row r="445">
          <cell r="C445">
            <v>18.823781</v>
          </cell>
        </row>
        <row r="446">
          <cell r="C446">
            <v>18.844487</v>
          </cell>
        </row>
        <row r="447">
          <cell r="C447">
            <v>18.910442</v>
          </cell>
        </row>
        <row r="448">
          <cell r="C448">
            <v>18.94448</v>
          </cell>
        </row>
        <row r="449">
          <cell r="C449">
            <v>18.938796</v>
          </cell>
        </row>
        <row r="450">
          <cell r="C450">
            <v>18.957734</v>
          </cell>
        </row>
        <row r="451">
          <cell r="C451">
            <v>19.012711</v>
          </cell>
        </row>
        <row r="452">
          <cell r="C452">
            <v>19.04123</v>
          </cell>
        </row>
        <row r="453">
          <cell r="C453">
            <v>19.04123</v>
          </cell>
        </row>
        <row r="454">
          <cell r="C454">
            <v>19.149765</v>
          </cell>
        </row>
        <row r="455">
          <cell r="C455">
            <v>19.312538</v>
          </cell>
        </row>
        <row r="456">
          <cell r="C456">
            <v>19.416825</v>
          </cell>
        </row>
        <row r="457">
          <cell r="C457">
            <v>19.511967</v>
          </cell>
        </row>
        <row r="458">
          <cell r="C458">
            <v>19.59977</v>
          </cell>
        </row>
        <row r="459">
          <cell r="C459">
            <v>19.740888</v>
          </cell>
        </row>
        <row r="460">
          <cell r="C460">
            <v>19.770499</v>
          </cell>
        </row>
        <row r="461">
          <cell r="C461">
            <v>19.715141</v>
          </cell>
        </row>
        <row r="462">
          <cell r="C462">
            <v>19.618536</v>
          </cell>
        </row>
        <row r="463">
          <cell r="C463">
            <v>19.557718</v>
          </cell>
        </row>
        <row r="464">
          <cell r="C464">
            <v>19.579231</v>
          </cell>
        </row>
        <row r="465">
          <cell r="C465">
            <v>19.543988</v>
          </cell>
        </row>
        <row r="466">
          <cell r="C466">
            <v>19.543988</v>
          </cell>
        </row>
        <row r="467">
          <cell r="C467">
            <v>19.626072</v>
          </cell>
        </row>
        <row r="468">
          <cell r="C468">
            <v>19.753641</v>
          </cell>
        </row>
        <row r="469">
          <cell r="C469">
            <v>20.008462</v>
          </cell>
        </row>
        <row r="470">
          <cell r="C470">
            <v>20.26457</v>
          </cell>
        </row>
        <row r="471">
          <cell r="C471">
            <v>20.359813</v>
          </cell>
        </row>
        <row r="472">
          <cell r="C472">
            <v>20.369992</v>
          </cell>
        </row>
        <row r="473">
          <cell r="C473">
            <v>20.38425</v>
          </cell>
        </row>
        <row r="474">
          <cell r="C474">
            <v>20.535093</v>
          </cell>
        </row>
        <row r="475">
          <cell r="C475">
            <v>20.648036</v>
          </cell>
        </row>
        <row r="476">
          <cell r="C476">
            <v>20.728563</v>
          </cell>
        </row>
        <row r="477">
          <cell r="C477">
            <v>20.927557</v>
          </cell>
        </row>
        <row r="478">
          <cell r="C478">
            <v>21.124276</v>
          </cell>
        </row>
        <row r="479">
          <cell r="C479">
            <v>21.124276</v>
          </cell>
        </row>
        <row r="480">
          <cell r="C480">
            <v>21.280595</v>
          </cell>
        </row>
        <row r="481">
          <cell r="C481">
            <v>21.410406</v>
          </cell>
        </row>
        <row r="482">
          <cell r="C482">
            <v>21.421111</v>
          </cell>
        </row>
        <row r="483">
          <cell r="C483">
            <v>21.448958</v>
          </cell>
        </row>
        <row r="484">
          <cell r="C484">
            <v>21.468262</v>
          </cell>
        </row>
        <row r="485">
          <cell r="C485">
            <v>21.457527</v>
          </cell>
        </row>
        <row r="486">
          <cell r="C486">
            <v>21.521899</v>
          </cell>
        </row>
        <row r="487">
          <cell r="C487">
            <v>21.821053</v>
          </cell>
        </row>
        <row r="488">
          <cell r="C488">
            <v>22.085087</v>
          </cell>
        </row>
        <row r="489">
          <cell r="C489">
            <v>22.180052</v>
          </cell>
        </row>
        <row r="490">
          <cell r="C490">
            <v>22.21554</v>
          </cell>
        </row>
        <row r="491">
          <cell r="C491">
            <v>22.279965</v>
          </cell>
        </row>
        <row r="492">
          <cell r="C492">
            <v>22.279965</v>
          </cell>
        </row>
        <row r="493">
          <cell r="C493">
            <v>22.402504</v>
          </cell>
        </row>
        <row r="494">
          <cell r="C494">
            <v>22.575003</v>
          </cell>
        </row>
        <row r="495">
          <cell r="C495">
            <v>22.68562</v>
          </cell>
        </row>
        <row r="496">
          <cell r="C496">
            <v>22.79451</v>
          </cell>
        </row>
        <row r="497">
          <cell r="C497">
            <v>22.985983</v>
          </cell>
        </row>
        <row r="498">
          <cell r="C498">
            <v>23.117003</v>
          </cell>
        </row>
        <row r="499">
          <cell r="C499">
            <v>23.255705</v>
          </cell>
        </row>
        <row r="500">
          <cell r="C500">
            <v>23.513843</v>
          </cell>
        </row>
        <row r="501">
          <cell r="C501">
            <v>23.699602</v>
          </cell>
        </row>
        <row r="502">
          <cell r="C502">
            <v>23.80388</v>
          </cell>
        </row>
        <row r="503">
          <cell r="C503">
            <v>24.027636</v>
          </cell>
        </row>
        <row r="504">
          <cell r="C504">
            <v>24.337592</v>
          </cell>
        </row>
        <row r="505">
          <cell r="C505">
            <v>24.337592</v>
          </cell>
        </row>
        <row r="506">
          <cell r="C506">
            <v>24.51769</v>
          </cell>
        </row>
        <row r="507">
          <cell r="C507">
            <v>24.780029</v>
          </cell>
        </row>
        <row r="508">
          <cell r="C508">
            <v>24.856847</v>
          </cell>
        </row>
        <row r="509">
          <cell r="C509">
            <v>25.010959</v>
          </cell>
        </row>
        <row r="510">
          <cell r="C510">
            <v>25.181033</v>
          </cell>
        </row>
        <row r="511">
          <cell r="C511">
            <v>25.203695</v>
          </cell>
        </row>
        <row r="512">
          <cell r="C512">
            <v>25.357437</v>
          </cell>
        </row>
        <row r="513">
          <cell r="C513">
            <v>25.649047</v>
          </cell>
        </row>
        <row r="514">
          <cell r="C514">
            <v>25.869628</v>
          </cell>
        </row>
        <row r="515">
          <cell r="C515">
            <v>26.084345</v>
          </cell>
        </row>
        <row r="516">
          <cell r="C516">
            <v>26.493869</v>
          </cell>
        </row>
        <row r="517">
          <cell r="C517">
            <v>27.392011</v>
          </cell>
        </row>
        <row r="518">
          <cell r="C518">
            <v>27.392011</v>
          </cell>
        </row>
        <row r="519">
          <cell r="C519">
            <v>28.131595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30"/>
  <sheetViews>
    <sheetView showGridLines="0" tabSelected="1" zoomScalePageLayoutView="0" workbookViewId="0" topLeftCell="A1">
      <selection activeCell="G18" sqref="G18"/>
    </sheetView>
  </sheetViews>
  <sheetFormatPr defaultColWidth="11.421875" defaultRowHeight="12.75"/>
  <cols>
    <col min="1" max="1" width="8.7109375" style="1" customWidth="1"/>
    <col min="2" max="2" width="1.8515625" style="1" customWidth="1"/>
    <col min="3" max="3" width="25.28125" style="1" customWidth="1"/>
    <col min="4" max="4" width="15.140625" style="1" customWidth="1"/>
    <col min="5" max="5" width="12.8515625" style="23" customWidth="1"/>
    <col min="6" max="6" width="15.7109375" style="1" customWidth="1"/>
    <col min="7" max="16384" width="11.421875" style="1" customWidth="1"/>
  </cols>
  <sheetData>
    <row r="6" ht="10.5">
      <c r="A6" s="1" t="s">
        <v>37</v>
      </c>
    </row>
    <row r="10" ht="10.5">
      <c r="A10" s="1" t="s">
        <v>38</v>
      </c>
    </row>
    <row r="11" spans="1:5" ht="11.25" thickBot="1">
      <c r="A11" s="16"/>
      <c r="B11" s="16"/>
      <c r="C11" s="16"/>
      <c r="D11" s="16"/>
      <c r="E11" s="24"/>
    </row>
    <row r="12" spans="1:6" ht="12" thickBot="1" thickTop="1">
      <c r="A12" s="25" t="s">
        <v>0</v>
      </c>
      <c r="B12" s="25"/>
      <c r="C12" s="25"/>
      <c r="D12" s="17" t="s">
        <v>1</v>
      </c>
      <c r="E12" s="26" t="s">
        <v>2</v>
      </c>
      <c r="F12" s="17" t="s">
        <v>3</v>
      </c>
    </row>
    <row r="13" ht="12" thickBot="1" thickTop="1">
      <c r="B13" s="27"/>
    </row>
    <row r="14" spans="1:6" ht="11.25" thickTop="1">
      <c r="A14" s="28" t="s">
        <v>4</v>
      </c>
      <c r="B14" s="29" t="s">
        <v>5</v>
      </c>
      <c r="C14" s="30" t="s">
        <v>6</v>
      </c>
      <c r="D14" s="30" t="s">
        <v>7</v>
      </c>
      <c r="E14" s="31" t="s">
        <v>15</v>
      </c>
      <c r="F14" s="51" t="s">
        <v>7</v>
      </c>
    </row>
    <row r="15" spans="1:6" ht="10.5">
      <c r="A15" s="33"/>
      <c r="B15" s="34"/>
      <c r="C15" s="35"/>
      <c r="D15" s="35" t="s">
        <v>13</v>
      </c>
      <c r="E15" s="36" t="s">
        <v>16</v>
      </c>
      <c r="F15" s="52" t="s">
        <v>13</v>
      </c>
    </row>
    <row r="16" spans="1:6" ht="10.5">
      <c r="A16" s="33"/>
      <c r="B16" s="34"/>
      <c r="C16" s="35"/>
      <c r="D16" s="35" t="s">
        <v>17</v>
      </c>
      <c r="E16" s="36"/>
      <c r="F16" s="52" t="s">
        <v>19</v>
      </c>
    </row>
    <row r="17" spans="1:6" ht="10.5">
      <c r="A17" s="33"/>
      <c r="B17" s="34"/>
      <c r="C17" s="35"/>
      <c r="D17" s="35" t="s">
        <v>18</v>
      </c>
      <c r="E17" s="36"/>
      <c r="F17" s="52"/>
    </row>
    <row r="18" spans="1:6" ht="10.5">
      <c r="A18" s="33"/>
      <c r="B18" s="34"/>
      <c r="C18" s="35"/>
      <c r="D18" s="35"/>
      <c r="E18" s="36"/>
      <c r="F18" s="52"/>
    </row>
    <row r="19" spans="1:6" ht="11.25" thickBot="1">
      <c r="A19" s="38"/>
      <c r="B19" s="39"/>
      <c r="C19" s="40"/>
      <c r="D19" s="40"/>
      <c r="E19" s="41"/>
      <c r="F19" s="53" t="s">
        <v>20</v>
      </c>
    </row>
    <row r="20" ht="11.25" thickTop="1"/>
    <row r="21" spans="1:6" ht="10.5">
      <c r="A21" s="18">
        <v>26420</v>
      </c>
      <c r="B21" s="44" t="s">
        <v>5</v>
      </c>
      <c r="C21" s="45"/>
      <c r="D21" s="46">
        <f>'[1]Média1'!F41</f>
        <v>395.68</v>
      </c>
      <c r="E21" s="54">
        <v>1.19</v>
      </c>
      <c r="F21" s="20">
        <f aca="true" t="shared" si="0" ref="F21:F31">D21*E21</f>
        <v>470.86</v>
      </c>
    </row>
    <row r="22" spans="1:6" ht="10.5">
      <c r="A22" s="18">
        <v>26785</v>
      </c>
      <c r="B22" s="44" t="s">
        <v>5</v>
      </c>
      <c r="C22" s="45"/>
      <c r="D22" s="46">
        <f>F21</f>
        <v>470.86</v>
      </c>
      <c r="E22" s="54">
        <v>1.16</v>
      </c>
      <c r="F22" s="20">
        <f t="shared" si="0"/>
        <v>546.2</v>
      </c>
    </row>
    <row r="23" spans="1:6" ht="10.5">
      <c r="A23" s="18">
        <v>27150</v>
      </c>
      <c r="B23" s="44" t="s">
        <v>5</v>
      </c>
      <c r="C23" s="45"/>
      <c r="D23" s="46">
        <f aca="true" t="shared" si="1" ref="D23:D32">F22</f>
        <v>546.2</v>
      </c>
      <c r="E23" s="54">
        <v>1.21</v>
      </c>
      <c r="F23" s="20">
        <f t="shared" si="0"/>
        <v>660.9</v>
      </c>
    </row>
    <row r="24" spans="1:6" ht="10.5">
      <c r="A24" s="18">
        <v>27515</v>
      </c>
      <c r="B24" s="44" t="s">
        <v>5</v>
      </c>
      <c r="C24" s="45"/>
      <c r="D24" s="46">
        <f t="shared" si="1"/>
        <v>660.9</v>
      </c>
      <c r="E24" s="54">
        <v>1.38</v>
      </c>
      <c r="F24" s="20">
        <f t="shared" si="0"/>
        <v>912.04</v>
      </c>
    </row>
    <row r="25" spans="1:6" ht="10.5">
      <c r="A25" s="18">
        <v>27881</v>
      </c>
      <c r="B25" s="44" t="s">
        <v>5</v>
      </c>
      <c r="C25" s="45"/>
      <c r="D25" s="46">
        <f t="shared" si="1"/>
        <v>912.04</v>
      </c>
      <c r="E25" s="54">
        <v>1.43</v>
      </c>
      <c r="F25" s="20">
        <f t="shared" si="0"/>
        <v>1304.22</v>
      </c>
    </row>
    <row r="26" spans="1:6" ht="10.5">
      <c r="A26" s="18">
        <v>28246</v>
      </c>
      <c r="B26" s="44" t="s">
        <v>5</v>
      </c>
      <c r="C26" s="45"/>
      <c r="D26" s="46">
        <f t="shared" si="1"/>
        <v>1304.22</v>
      </c>
      <c r="E26" s="54">
        <v>1.4</v>
      </c>
      <c r="F26" s="20">
        <f t="shared" si="0"/>
        <v>1825.91</v>
      </c>
    </row>
    <row r="27" spans="1:6" ht="10.5">
      <c r="A27" s="18">
        <v>28611</v>
      </c>
      <c r="B27" s="44" t="s">
        <v>5</v>
      </c>
      <c r="C27" s="45"/>
      <c r="D27" s="46">
        <f t="shared" si="1"/>
        <v>1825.91</v>
      </c>
      <c r="E27" s="54">
        <v>1.39</v>
      </c>
      <c r="F27" s="20">
        <f t="shared" si="0"/>
        <v>2538.01</v>
      </c>
    </row>
    <row r="28" spans="1:6" ht="10.5">
      <c r="A28" s="18">
        <v>28976</v>
      </c>
      <c r="B28" s="44" t="s">
        <v>5</v>
      </c>
      <c r="C28" s="45"/>
      <c r="D28" s="46">
        <f t="shared" si="1"/>
        <v>2538.01</v>
      </c>
      <c r="E28" s="54">
        <v>1.44</v>
      </c>
      <c r="F28" s="20">
        <f t="shared" si="0"/>
        <v>3654.73</v>
      </c>
    </row>
    <row r="29" spans="1:6" ht="10.5">
      <c r="A29" s="18">
        <v>29160</v>
      </c>
      <c r="B29" s="44" t="s">
        <v>5</v>
      </c>
      <c r="C29" s="45"/>
      <c r="D29" s="46">
        <f t="shared" si="1"/>
        <v>3654.73</v>
      </c>
      <c r="E29" s="54">
        <v>1.2926</v>
      </c>
      <c r="F29" s="20">
        <f t="shared" si="0"/>
        <v>4724.1</v>
      </c>
    </row>
    <row r="30" spans="1:6" ht="10.5">
      <c r="A30" s="18">
        <v>29342</v>
      </c>
      <c r="B30" s="44" t="s">
        <v>5</v>
      </c>
      <c r="C30" s="45"/>
      <c r="D30" s="46">
        <f t="shared" si="1"/>
        <v>4724.1</v>
      </c>
      <c r="E30" s="54">
        <v>1.4147</v>
      </c>
      <c r="F30" s="20">
        <f t="shared" si="0"/>
        <v>6683.18</v>
      </c>
    </row>
    <row r="31" spans="1:6" ht="10.5">
      <c r="A31" s="18">
        <v>29526</v>
      </c>
      <c r="B31" s="44" t="s">
        <v>5</v>
      </c>
      <c r="C31" s="45"/>
      <c r="D31" s="46">
        <f t="shared" si="1"/>
        <v>6683.18</v>
      </c>
      <c r="E31" s="54">
        <v>1.3949</v>
      </c>
      <c r="F31" s="20">
        <f t="shared" si="0"/>
        <v>9322.37</v>
      </c>
    </row>
    <row r="32" spans="1:6" ht="10.5">
      <c r="A32" s="18">
        <v>29707</v>
      </c>
      <c r="B32" s="44" t="s">
        <v>5</v>
      </c>
      <c r="C32" s="45" t="s">
        <v>39</v>
      </c>
      <c r="D32" s="46">
        <f t="shared" si="1"/>
        <v>9322.37</v>
      </c>
      <c r="E32" s="54">
        <v>1.5082</v>
      </c>
      <c r="F32" s="20">
        <f>D32*E32</f>
        <v>14060</v>
      </c>
    </row>
    <row r="33" spans="1:6" ht="10.5">
      <c r="A33" s="18">
        <v>29738</v>
      </c>
      <c r="B33" s="44" t="s">
        <v>5</v>
      </c>
      <c r="C33" s="45"/>
      <c r="D33" s="46">
        <f>F32</f>
        <v>14060</v>
      </c>
      <c r="E33" s="54">
        <v>1</v>
      </c>
      <c r="F33" s="20">
        <f>D33*E33</f>
        <v>14060</v>
      </c>
    </row>
    <row r="34" spans="1:6" ht="10.5">
      <c r="A34" s="18">
        <v>29768</v>
      </c>
      <c r="B34" s="44" t="s">
        <v>5</v>
      </c>
      <c r="C34" s="45"/>
      <c r="D34" s="46">
        <f aca="true" t="shared" si="2" ref="D34:D97">F33</f>
        <v>14060</v>
      </c>
      <c r="E34" s="54">
        <v>1</v>
      </c>
      <c r="F34" s="20">
        <f>D34*E34</f>
        <v>14060</v>
      </c>
    </row>
    <row r="35" spans="1:6" ht="10.5">
      <c r="A35" s="18">
        <v>29799</v>
      </c>
      <c r="B35" s="44" t="s">
        <v>5</v>
      </c>
      <c r="C35" s="45"/>
      <c r="D35" s="46">
        <f t="shared" si="2"/>
        <v>14060</v>
      </c>
      <c r="E35" s="54">
        <v>1</v>
      </c>
      <c r="F35" s="20">
        <f>D35*E35</f>
        <v>14060</v>
      </c>
    </row>
    <row r="36" spans="1:6" ht="10.5">
      <c r="A36" s="18">
        <v>29830</v>
      </c>
      <c r="B36" s="44" t="s">
        <v>5</v>
      </c>
      <c r="C36" s="45"/>
      <c r="D36" s="46">
        <f t="shared" si="2"/>
        <v>14060</v>
      </c>
      <c r="E36" s="54">
        <v>1</v>
      </c>
      <c r="F36" s="20">
        <f aca="true" t="shared" si="3" ref="F36:F95">D36*E36</f>
        <v>14060</v>
      </c>
    </row>
    <row r="37" spans="1:6" ht="10.5">
      <c r="A37" s="18">
        <v>29860</v>
      </c>
      <c r="B37" s="44" t="s">
        <v>5</v>
      </c>
      <c r="C37" s="45"/>
      <c r="D37" s="46">
        <f t="shared" si="2"/>
        <v>14060</v>
      </c>
      <c r="E37" s="54">
        <v>1</v>
      </c>
      <c r="F37" s="20">
        <f t="shared" si="3"/>
        <v>14060</v>
      </c>
    </row>
    <row r="38" spans="1:6" ht="10.5">
      <c r="A38" s="18">
        <v>29891</v>
      </c>
      <c r="B38" s="44" t="s">
        <v>5</v>
      </c>
      <c r="C38" s="45" t="s">
        <v>40</v>
      </c>
      <c r="D38" s="46">
        <f t="shared" si="2"/>
        <v>14060</v>
      </c>
      <c r="E38" s="54">
        <v>1.4499</v>
      </c>
      <c r="F38" s="20">
        <f t="shared" si="3"/>
        <v>20385.59</v>
      </c>
    </row>
    <row r="39" spans="1:6" ht="10.5">
      <c r="A39" s="18">
        <v>29921</v>
      </c>
      <c r="B39" s="44" t="s">
        <v>5</v>
      </c>
      <c r="C39" s="45"/>
      <c r="D39" s="46">
        <f t="shared" si="2"/>
        <v>20385.59</v>
      </c>
      <c r="E39" s="54">
        <v>1</v>
      </c>
      <c r="F39" s="20">
        <f t="shared" si="3"/>
        <v>20385.59</v>
      </c>
    </row>
    <row r="40" spans="1:6" ht="10.5">
      <c r="A40" s="18">
        <v>29952</v>
      </c>
      <c r="B40" s="44" t="s">
        <v>5</v>
      </c>
      <c r="C40" s="45"/>
      <c r="D40" s="46">
        <f t="shared" si="2"/>
        <v>20385.59</v>
      </c>
      <c r="E40" s="54">
        <v>1</v>
      </c>
      <c r="F40" s="20">
        <f t="shared" si="3"/>
        <v>20385.59</v>
      </c>
    </row>
    <row r="41" spans="1:6" ht="10.5">
      <c r="A41" s="18">
        <v>29983</v>
      </c>
      <c r="B41" s="44" t="s">
        <v>5</v>
      </c>
      <c r="C41" s="45"/>
      <c r="D41" s="46">
        <f t="shared" si="2"/>
        <v>20385.59</v>
      </c>
      <c r="E41" s="54">
        <v>1</v>
      </c>
      <c r="F41" s="20">
        <f t="shared" si="3"/>
        <v>20385.59</v>
      </c>
    </row>
    <row r="42" spans="1:6" ht="10.5">
      <c r="A42" s="18">
        <v>30011</v>
      </c>
      <c r="B42" s="44" t="s">
        <v>5</v>
      </c>
      <c r="C42" s="45"/>
      <c r="D42" s="46">
        <f t="shared" si="2"/>
        <v>20385.59</v>
      </c>
      <c r="E42" s="54">
        <v>1</v>
      </c>
      <c r="F42" s="20">
        <f t="shared" si="3"/>
        <v>20385.59</v>
      </c>
    </row>
    <row r="43" spans="1:6" ht="10.5">
      <c r="A43" s="18">
        <v>30042</v>
      </c>
      <c r="B43" s="44" t="s">
        <v>5</v>
      </c>
      <c r="C43" s="45"/>
      <c r="D43" s="46">
        <f t="shared" si="2"/>
        <v>20385.59</v>
      </c>
      <c r="E43" s="54">
        <v>1</v>
      </c>
      <c r="F43" s="20">
        <f t="shared" si="3"/>
        <v>20385.59</v>
      </c>
    </row>
    <row r="44" spans="1:6" ht="10.5">
      <c r="A44" s="18">
        <v>30072</v>
      </c>
      <c r="B44" s="44" t="s">
        <v>5</v>
      </c>
      <c r="C44" s="45" t="s">
        <v>41</v>
      </c>
      <c r="D44" s="46">
        <f t="shared" si="2"/>
        <v>20385.59</v>
      </c>
      <c r="E44" s="54">
        <v>1.4301</v>
      </c>
      <c r="F44" s="20">
        <f t="shared" si="3"/>
        <v>29153.43</v>
      </c>
    </row>
    <row r="45" spans="1:6" ht="10.5">
      <c r="A45" s="18">
        <v>30103</v>
      </c>
      <c r="B45" s="44" t="s">
        <v>5</v>
      </c>
      <c r="C45" s="45"/>
      <c r="D45" s="46">
        <f t="shared" si="2"/>
        <v>29153.43</v>
      </c>
      <c r="E45" s="54">
        <v>1</v>
      </c>
      <c r="F45" s="20">
        <f t="shared" si="3"/>
        <v>29153.43</v>
      </c>
    </row>
    <row r="46" spans="1:6" ht="10.5">
      <c r="A46" s="18">
        <v>30133</v>
      </c>
      <c r="B46" s="44" t="s">
        <v>5</v>
      </c>
      <c r="C46" s="45"/>
      <c r="D46" s="46">
        <f t="shared" si="2"/>
        <v>29153.43</v>
      </c>
      <c r="E46" s="54">
        <v>1</v>
      </c>
      <c r="F46" s="20">
        <f t="shared" si="3"/>
        <v>29153.43</v>
      </c>
    </row>
    <row r="47" spans="1:6" ht="10.5">
      <c r="A47" s="18">
        <v>30164</v>
      </c>
      <c r="B47" s="44" t="s">
        <v>5</v>
      </c>
      <c r="C47" s="45"/>
      <c r="D47" s="46">
        <f t="shared" si="2"/>
        <v>29153.43</v>
      </c>
      <c r="E47" s="54">
        <v>1</v>
      </c>
      <c r="F47" s="20">
        <f t="shared" si="3"/>
        <v>29153.43</v>
      </c>
    </row>
    <row r="48" spans="1:6" ht="10.5">
      <c r="A48" s="18">
        <v>30195</v>
      </c>
      <c r="B48" s="44" t="s">
        <v>5</v>
      </c>
      <c r="C48" s="45"/>
      <c r="D48" s="46">
        <f t="shared" si="2"/>
        <v>29153.43</v>
      </c>
      <c r="E48" s="54">
        <v>1</v>
      </c>
      <c r="F48" s="20">
        <f t="shared" si="3"/>
        <v>29153.43</v>
      </c>
    </row>
    <row r="49" spans="1:6" ht="10.5">
      <c r="A49" s="18">
        <v>30225</v>
      </c>
      <c r="B49" s="44" t="s">
        <v>5</v>
      </c>
      <c r="C49" s="45"/>
      <c r="D49" s="46">
        <f t="shared" si="2"/>
        <v>29153.43</v>
      </c>
      <c r="E49" s="54">
        <v>1</v>
      </c>
      <c r="F49" s="20">
        <f t="shared" si="3"/>
        <v>29153.43</v>
      </c>
    </row>
    <row r="50" spans="1:6" ht="10.5">
      <c r="A50" s="18">
        <v>30256</v>
      </c>
      <c r="B50" s="44" t="s">
        <v>5</v>
      </c>
      <c r="C50" s="45" t="s">
        <v>42</v>
      </c>
      <c r="D50" s="46">
        <f t="shared" si="2"/>
        <v>29153.43</v>
      </c>
      <c r="E50" s="54">
        <v>1.4598</v>
      </c>
      <c r="F50" s="20">
        <f t="shared" si="3"/>
        <v>42558.18</v>
      </c>
    </row>
    <row r="51" spans="1:6" ht="10.5">
      <c r="A51" s="18">
        <v>30286</v>
      </c>
      <c r="B51" s="44" t="s">
        <v>5</v>
      </c>
      <c r="C51" s="45"/>
      <c r="D51" s="46">
        <f t="shared" si="2"/>
        <v>42558.18</v>
      </c>
      <c r="E51" s="54">
        <v>1</v>
      </c>
      <c r="F51" s="20">
        <f t="shared" si="3"/>
        <v>42558.18</v>
      </c>
    </row>
    <row r="52" spans="1:6" ht="10.5">
      <c r="A52" s="18">
        <v>30317</v>
      </c>
      <c r="B52" s="44" t="s">
        <v>5</v>
      </c>
      <c r="C52" s="45"/>
      <c r="D52" s="46">
        <f t="shared" si="2"/>
        <v>42558.18</v>
      </c>
      <c r="E52" s="54">
        <v>1</v>
      </c>
      <c r="F52" s="20">
        <f t="shared" si="3"/>
        <v>42558.18</v>
      </c>
    </row>
    <row r="53" spans="1:6" ht="10.5">
      <c r="A53" s="18">
        <v>30348</v>
      </c>
      <c r="B53" s="44" t="s">
        <v>5</v>
      </c>
      <c r="C53" s="45"/>
      <c r="D53" s="46">
        <f t="shared" si="2"/>
        <v>42558.18</v>
      </c>
      <c r="E53" s="54">
        <v>1</v>
      </c>
      <c r="F53" s="20">
        <f t="shared" si="3"/>
        <v>42558.18</v>
      </c>
    </row>
    <row r="54" spans="1:6" ht="10.5">
      <c r="A54" s="18">
        <v>30376</v>
      </c>
      <c r="B54" s="44" t="s">
        <v>5</v>
      </c>
      <c r="C54" s="45"/>
      <c r="D54" s="46">
        <f t="shared" si="2"/>
        <v>42558.18</v>
      </c>
      <c r="E54" s="54">
        <v>1</v>
      </c>
      <c r="F54" s="20">
        <f t="shared" si="3"/>
        <v>42558.18</v>
      </c>
    </row>
    <row r="55" spans="1:6" ht="10.5">
      <c r="A55" s="18">
        <v>30407</v>
      </c>
      <c r="B55" s="44" t="s">
        <v>5</v>
      </c>
      <c r="C55" s="45"/>
      <c r="D55" s="46">
        <f t="shared" si="2"/>
        <v>42558.18</v>
      </c>
      <c r="E55" s="54">
        <v>1</v>
      </c>
      <c r="F55" s="20">
        <f t="shared" si="3"/>
        <v>42558.18</v>
      </c>
    </row>
    <row r="56" spans="1:6" ht="10.5">
      <c r="A56" s="18">
        <v>30437</v>
      </c>
      <c r="B56" s="44" t="s">
        <v>5</v>
      </c>
      <c r="C56" s="45" t="s">
        <v>43</v>
      </c>
      <c r="D56" s="46">
        <f t="shared" si="2"/>
        <v>42558.18</v>
      </c>
      <c r="E56" s="54">
        <v>1.475</v>
      </c>
      <c r="F56" s="20">
        <f t="shared" si="3"/>
        <v>62773.32</v>
      </c>
    </row>
    <row r="57" spans="1:6" ht="10.5">
      <c r="A57" s="18">
        <v>30468</v>
      </c>
      <c r="B57" s="44" t="s">
        <v>5</v>
      </c>
      <c r="C57" s="45"/>
      <c r="D57" s="46">
        <f t="shared" si="2"/>
        <v>62773.32</v>
      </c>
      <c r="E57" s="54">
        <v>1</v>
      </c>
      <c r="F57" s="20">
        <f t="shared" si="3"/>
        <v>62773.32</v>
      </c>
    </row>
    <row r="58" spans="1:6" ht="10.5">
      <c r="A58" s="18">
        <v>30498</v>
      </c>
      <c r="B58" s="44" t="s">
        <v>5</v>
      </c>
      <c r="C58" s="45"/>
      <c r="D58" s="46">
        <f t="shared" si="2"/>
        <v>62773.32</v>
      </c>
      <c r="E58" s="54">
        <v>1</v>
      </c>
      <c r="F58" s="20">
        <f t="shared" si="3"/>
        <v>62773.32</v>
      </c>
    </row>
    <row r="59" spans="1:6" ht="10.5">
      <c r="A59" s="18">
        <v>30529</v>
      </c>
      <c r="B59" s="44" t="s">
        <v>5</v>
      </c>
      <c r="C59" s="45"/>
      <c r="D59" s="46">
        <f t="shared" si="2"/>
        <v>62773.32</v>
      </c>
      <c r="E59" s="54">
        <v>1</v>
      </c>
      <c r="F59" s="20">
        <f t="shared" si="3"/>
        <v>62773.32</v>
      </c>
    </row>
    <row r="60" spans="1:6" ht="10.5">
      <c r="A60" s="18">
        <v>30560</v>
      </c>
      <c r="B60" s="44" t="s">
        <v>5</v>
      </c>
      <c r="C60" s="45"/>
      <c r="D60" s="46">
        <f t="shared" si="2"/>
        <v>62773.32</v>
      </c>
      <c r="E60" s="54">
        <v>1</v>
      </c>
      <c r="F60" s="20">
        <f t="shared" si="3"/>
        <v>62773.32</v>
      </c>
    </row>
    <row r="61" spans="1:6" ht="10.5">
      <c r="A61" s="18">
        <v>30590</v>
      </c>
      <c r="B61" s="44" t="s">
        <v>5</v>
      </c>
      <c r="C61" s="45"/>
      <c r="D61" s="46">
        <f t="shared" si="2"/>
        <v>62773.32</v>
      </c>
      <c r="E61" s="54">
        <v>1</v>
      </c>
      <c r="F61" s="20">
        <f t="shared" si="3"/>
        <v>62773.32</v>
      </c>
    </row>
    <row r="62" spans="1:6" ht="10.5">
      <c r="A62" s="18">
        <v>30621</v>
      </c>
      <c r="B62" s="44" t="s">
        <v>5</v>
      </c>
      <c r="C62" s="45" t="s">
        <v>44</v>
      </c>
      <c r="D62" s="46">
        <f t="shared" si="2"/>
        <v>62773.32</v>
      </c>
      <c r="E62" s="54">
        <v>1.642</v>
      </c>
      <c r="F62" s="20">
        <f t="shared" si="3"/>
        <v>103073.79</v>
      </c>
    </row>
    <row r="63" spans="1:6" ht="10.5">
      <c r="A63" s="18">
        <v>30651</v>
      </c>
      <c r="B63" s="44" t="s">
        <v>5</v>
      </c>
      <c r="C63" s="45"/>
      <c r="D63" s="46">
        <f t="shared" si="2"/>
        <v>103073.79</v>
      </c>
      <c r="E63" s="54">
        <v>1</v>
      </c>
      <c r="F63" s="20">
        <f t="shared" si="3"/>
        <v>103073.79</v>
      </c>
    </row>
    <row r="64" spans="1:6" ht="10.5">
      <c r="A64" s="18">
        <v>30682</v>
      </c>
      <c r="B64" s="44" t="s">
        <v>5</v>
      </c>
      <c r="C64" s="45"/>
      <c r="D64" s="46">
        <f t="shared" si="2"/>
        <v>103073.79</v>
      </c>
      <c r="E64" s="54">
        <v>1</v>
      </c>
      <c r="F64" s="20">
        <f t="shared" si="3"/>
        <v>103073.79</v>
      </c>
    </row>
    <row r="65" spans="1:6" ht="10.5">
      <c r="A65" s="18">
        <v>30713</v>
      </c>
      <c r="B65" s="44" t="s">
        <v>5</v>
      </c>
      <c r="C65" s="45"/>
      <c r="D65" s="46">
        <f t="shared" si="2"/>
        <v>103073.79</v>
      </c>
      <c r="E65" s="54">
        <v>1</v>
      </c>
      <c r="F65" s="20">
        <f t="shared" si="3"/>
        <v>103073.79</v>
      </c>
    </row>
    <row r="66" spans="1:6" ht="10.5">
      <c r="A66" s="18">
        <v>30742</v>
      </c>
      <c r="B66" s="44" t="s">
        <v>5</v>
      </c>
      <c r="C66" s="45"/>
      <c r="D66" s="46">
        <f t="shared" si="2"/>
        <v>103073.79</v>
      </c>
      <c r="E66" s="54">
        <v>1</v>
      </c>
      <c r="F66" s="20">
        <f t="shared" si="3"/>
        <v>103073.79</v>
      </c>
    </row>
    <row r="67" spans="1:6" ht="10.5">
      <c r="A67" s="18">
        <v>30773</v>
      </c>
      <c r="B67" s="44" t="s">
        <v>5</v>
      </c>
      <c r="C67" s="45"/>
      <c r="D67" s="46">
        <f t="shared" si="2"/>
        <v>103073.79</v>
      </c>
      <c r="E67" s="54">
        <v>1</v>
      </c>
      <c r="F67" s="20">
        <f t="shared" si="3"/>
        <v>103073.79</v>
      </c>
    </row>
    <row r="68" spans="1:6" ht="10.5">
      <c r="A68" s="18">
        <v>30803</v>
      </c>
      <c r="B68" s="44" t="s">
        <v>5</v>
      </c>
      <c r="C68" s="45" t="s">
        <v>45</v>
      </c>
      <c r="D68" s="46">
        <f t="shared" si="2"/>
        <v>103073.79</v>
      </c>
      <c r="E68" s="54">
        <v>1.701</v>
      </c>
      <c r="F68" s="20">
        <f t="shared" si="3"/>
        <v>175328.52</v>
      </c>
    </row>
    <row r="69" spans="1:6" ht="10.5">
      <c r="A69" s="18">
        <v>30834</v>
      </c>
      <c r="B69" s="44" t="s">
        <v>5</v>
      </c>
      <c r="C69" s="45"/>
      <c r="D69" s="46">
        <f t="shared" si="2"/>
        <v>175328.52</v>
      </c>
      <c r="E69" s="54">
        <v>1</v>
      </c>
      <c r="F69" s="20">
        <f t="shared" si="3"/>
        <v>175328.52</v>
      </c>
    </row>
    <row r="70" spans="1:6" ht="10.5">
      <c r="A70" s="18">
        <v>30864</v>
      </c>
      <c r="B70" s="44" t="s">
        <v>5</v>
      </c>
      <c r="C70" s="45"/>
      <c r="D70" s="46">
        <f t="shared" si="2"/>
        <v>175328.52</v>
      </c>
      <c r="E70" s="54">
        <v>1</v>
      </c>
      <c r="F70" s="20">
        <f t="shared" si="3"/>
        <v>175328.52</v>
      </c>
    </row>
    <row r="71" spans="1:6" ht="10.5">
      <c r="A71" s="18">
        <v>30895</v>
      </c>
      <c r="B71" s="44" t="s">
        <v>5</v>
      </c>
      <c r="C71" s="45"/>
      <c r="D71" s="46">
        <f t="shared" si="2"/>
        <v>175328.52</v>
      </c>
      <c r="E71" s="54">
        <v>1</v>
      </c>
      <c r="F71" s="20">
        <f t="shared" si="3"/>
        <v>175328.52</v>
      </c>
    </row>
    <row r="72" spans="1:6" ht="10.5">
      <c r="A72" s="18">
        <v>30926</v>
      </c>
      <c r="B72" s="44" t="s">
        <v>5</v>
      </c>
      <c r="C72" s="45"/>
      <c r="D72" s="46">
        <f t="shared" si="2"/>
        <v>175328.52</v>
      </c>
      <c r="E72" s="54">
        <v>1</v>
      </c>
      <c r="F72" s="20">
        <f t="shared" si="3"/>
        <v>175328.52</v>
      </c>
    </row>
    <row r="73" spans="1:6" ht="10.5">
      <c r="A73" s="18">
        <v>30956</v>
      </c>
      <c r="B73" s="44" t="s">
        <v>5</v>
      </c>
      <c r="C73" s="45"/>
      <c r="D73" s="46">
        <f t="shared" si="2"/>
        <v>175328.52</v>
      </c>
      <c r="E73" s="54">
        <v>1</v>
      </c>
      <c r="F73" s="20">
        <f t="shared" si="3"/>
        <v>175328.52</v>
      </c>
    </row>
    <row r="74" spans="1:6" ht="10.5">
      <c r="A74" s="18">
        <v>30987</v>
      </c>
      <c r="B74" s="44" t="s">
        <v>5</v>
      </c>
      <c r="C74" s="45" t="s">
        <v>46</v>
      </c>
      <c r="D74" s="46">
        <f t="shared" si="2"/>
        <v>175328.52</v>
      </c>
      <c r="E74" s="54">
        <v>1.713</v>
      </c>
      <c r="F74" s="20">
        <f t="shared" si="3"/>
        <v>300337.75</v>
      </c>
    </row>
    <row r="75" spans="1:6" ht="10.5">
      <c r="A75" s="18">
        <v>31017</v>
      </c>
      <c r="B75" s="44" t="s">
        <v>5</v>
      </c>
      <c r="C75" s="45"/>
      <c r="D75" s="46">
        <f t="shared" si="2"/>
        <v>300337.75</v>
      </c>
      <c r="E75" s="54">
        <v>1</v>
      </c>
      <c r="F75" s="20">
        <f t="shared" si="3"/>
        <v>300337.75</v>
      </c>
    </row>
    <row r="76" spans="1:6" ht="10.5">
      <c r="A76" s="18">
        <v>31048</v>
      </c>
      <c r="B76" s="44" t="s">
        <v>5</v>
      </c>
      <c r="C76" s="45"/>
      <c r="D76" s="46">
        <f t="shared" si="2"/>
        <v>300337.75</v>
      </c>
      <c r="E76" s="54">
        <v>1</v>
      </c>
      <c r="F76" s="20">
        <f t="shared" si="3"/>
        <v>300337.75</v>
      </c>
    </row>
    <row r="77" spans="1:6" ht="10.5">
      <c r="A77" s="18">
        <v>31079</v>
      </c>
      <c r="B77" s="44" t="s">
        <v>5</v>
      </c>
      <c r="C77" s="45"/>
      <c r="D77" s="46">
        <f t="shared" si="2"/>
        <v>300337.75</v>
      </c>
      <c r="E77" s="54">
        <v>1</v>
      </c>
      <c r="F77" s="20">
        <f t="shared" si="3"/>
        <v>300337.75</v>
      </c>
    </row>
    <row r="78" spans="1:6" ht="10.5">
      <c r="A78" s="18">
        <v>31107</v>
      </c>
      <c r="B78" s="44" t="s">
        <v>5</v>
      </c>
      <c r="C78" s="45"/>
      <c r="D78" s="46">
        <f t="shared" si="2"/>
        <v>300337.75</v>
      </c>
      <c r="E78" s="54">
        <v>1</v>
      </c>
      <c r="F78" s="20">
        <f t="shared" si="3"/>
        <v>300337.75</v>
      </c>
    </row>
    <row r="79" spans="1:6" ht="10.5">
      <c r="A79" s="18">
        <v>31138</v>
      </c>
      <c r="B79" s="44" t="s">
        <v>5</v>
      </c>
      <c r="C79" s="45"/>
      <c r="D79" s="46">
        <f t="shared" si="2"/>
        <v>300337.75</v>
      </c>
      <c r="E79" s="54">
        <v>1</v>
      </c>
      <c r="F79" s="20">
        <f t="shared" si="3"/>
        <v>300337.75</v>
      </c>
    </row>
    <row r="80" spans="1:6" ht="10.5">
      <c r="A80" s="18">
        <v>31168</v>
      </c>
      <c r="B80" s="44" t="s">
        <v>5</v>
      </c>
      <c r="C80" s="45" t="s">
        <v>47</v>
      </c>
      <c r="D80" s="46">
        <f t="shared" si="2"/>
        <v>300337.75</v>
      </c>
      <c r="E80" s="54">
        <v>1.89</v>
      </c>
      <c r="F80" s="20">
        <f t="shared" si="3"/>
        <v>567638.35</v>
      </c>
    </row>
    <row r="81" spans="1:6" ht="10.5">
      <c r="A81" s="18">
        <v>31199</v>
      </c>
      <c r="B81" s="44" t="s">
        <v>5</v>
      </c>
      <c r="C81" s="45"/>
      <c r="D81" s="46">
        <f t="shared" si="2"/>
        <v>567638.35</v>
      </c>
      <c r="E81" s="54">
        <v>1</v>
      </c>
      <c r="F81" s="20">
        <f t="shared" si="3"/>
        <v>567638.35</v>
      </c>
    </row>
    <row r="82" spans="1:6" ht="10.5">
      <c r="A82" s="18">
        <v>31229</v>
      </c>
      <c r="B82" s="44" t="s">
        <v>5</v>
      </c>
      <c r="C82" s="45"/>
      <c r="D82" s="46">
        <f t="shared" si="2"/>
        <v>567638.35</v>
      </c>
      <c r="E82" s="54">
        <v>1</v>
      </c>
      <c r="F82" s="20">
        <f t="shared" si="3"/>
        <v>567638.35</v>
      </c>
    </row>
    <row r="83" spans="1:6" ht="10.5">
      <c r="A83" s="18">
        <v>31260</v>
      </c>
      <c r="B83" s="44" t="s">
        <v>5</v>
      </c>
      <c r="C83" s="45"/>
      <c r="D83" s="46">
        <f t="shared" si="2"/>
        <v>567638.35</v>
      </c>
      <c r="E83" s="54">
        <v>1</v>
      </c>
      <c r="F83" s="20">
        <f t="shared" si="3"/>
        <v>567638.35</v>
      </c>
    </row>
    <row r="84" spans="1:6" ht="10.5">
      <c r="A84" s="18">
        <v>31291</v>
      </c>
      <c r="B84" s="44" t="s">
        <v>5</v>
      </c>
      <c r="C84" s="45"/>
      <c r="D84" s="46">
        <f t="shared" si="2"/>
        <v>567638.35</v>
      </c>
      <c r="E84" s="54">
        <v>1</v>
      </c>
      <c r="F84" s="20">
        <f t="shared" si="3"/>
        <v>567638.35</v>
      </c>
    </row>
    <row r="85" spans="1:6" ht="10.5">
      <c r="A85" s="18">
        <v>31321</v>
      </c>
      <c r="B85" s="44" t="s">
        <v>5</v>
      </c>
      <c r="C85" s="45"/>
      <c r="D85" s="46">
        <f t="shared" si="2"/>
        <v>567638.35</v>
      </c>
      <c r="E85" s="54">
        <v>1</v>
      </c>
      <c r="F85" s="20">
        <f t="shared" si="3"/>
        <v>567638.35</v>
      </c>
    </row>
    <row r="86" spans="1:6" ht="10.5">
      <c r="A86" s="18">
        <v>31352</v>
      </c>
      <c r="B86" s="44" t="s">
        <v>5</v>
      </c>
      <c r="C86" s="45" t="s">
        <v>48</v>
      </c>
      <c r="D86" s="46">
        <f t="shared" si="2"/>
        <v>567638.35</v>
      </c>
      <c r="E86" s="54">
        <v>1.703</v>
      </c>
      <c r="F86" s="20">
        <f t="shared" si="3"/>
        <v>966688.11</v>
      </c>
    </row>
    <row r="87" spans="1:6" ht="10.5">
      <c r="A87" s="18">
        <v>31382</v>
      </c>
      <c r="B87" s="44" t="s">
        <v>5</v>
      </c>
      <c r="C87" s="45"/>
      <c r="D87" s="46">
        <f t="shared" si="2"/>
        <v>966688.11</v>
      </c>
      <c r="E87" s="54">
        <v>1</v>
      </c>
      <c r="F87" s="20">
        <f t="shared" si="3"/>
        <v>966688.11</v>
      </c>
    </row>
    <row r="88" spans="1:6" ht="10.5">
      <c r="A88" s="18">
        <v>31413</v>
      </c>
      <c r="B88" s="44" t="s">
        <v>5</v>
      </c>
      <c r="C88" s="45"/>
      <c r="D88" s="46">
        <f t="shared" si="2"/>
        <v>966688.11</v>
      </c>
      <c r="E88" s="54">
        <v>1</v>
      </c>
      <c r="F88" s="20">
        <f t="shared" si="3"/>
        <v>966688.11</v>
      </c>
    </row>
    <row r="89" spans="1:6" ht="10.5">
      <c r="A89" s="18">
        <v>31444</v>
      </c>
      <c r="B89" s="44" t="s">
        <v>5</v>
      </c>
      <c r="C89" s="45"/>
      <c r="D89" s="46">
        <f t="shared" si="2"/>
        <v>966688.11</v>
      </c>
      <c r="E89" s="54">
        <v>1</v>
      </c>
      <c r="F89" s="20">
        <f t="shared" si="3"/>
        <v>966688.11</v>
      </c>
    </row>
    <row r="90" spans="1:6" ht="10.5">
      <c r="A90" s="18">
        <v>31472</v>
      </c>
      <c r="B90" s="44" t="s">
        <v>5</v>
      </c>
      <c r="C90" s="45" t="s">
        <v>49</v>
      </c>
      <c r="D90" s="46">
        <f>F89/1000</f>
        <v>966.69</v>
      </c>
      <c r="E90" s="54">
        <v>1.2673</v>
      </c>
      <c r="F90" s="20">
        <f t="shared" si="3"/>
        <v>1225.09</v>
      </c>
    </row>
    <row r="91" spans="1:6" ht="10.5">
      <c r="A91" s="18">
        <v>31503</v>
      </c>
      <c r="B91" s="44" t="s">
        <v>5</v>
      </c>
      <c r="C91" s="45"/>
      <c r="D91" s="46">
        <f t="shared" si="2"/>
        <v>1225.09</v>
      </c>
      <c r="E91" s="54">
        <v>1</v>
      </c>
      <c r="F91" s="20">
        <f t="shared" si="3"/>
        <v>1225.09</v>
      </c>
    </row>
    <row r="92" spans="1:6" ht="10.5">
      <c r="A92" s="18">
        <v>31533</v>
      </c>
      <c r="B92" s="44" t="s">
        <v>5</v>
      </c>
      <c r="C92" s="45"/>
      <c r="D92" s="46">
        <f t="shared" si="2"/>
        <v>1225.09</v>
      </c>
      <c r="E92" s="54">
        <v>1</v>
      </c>
      <c r="F92" s="20">
        <f t="shared" si="3"/>
        <v>1225.09</v>
      </c>
    </row>
    <row r="93" spans="1:6" ht="10.5">
      <c r="A93" s="18">
        <v>31564</v>
      </c>
      <c r="B93" s="44" t="s">
        <v>5</v>
      </c>
      <c r="C93" s="45"/>
      <c r="D93" s="46">
        <f t="shared" si="2"/>
        <v>1225.09</v>
      </c>
      <c r="E93" s="54">
        <v>1</v>
      </c>
      <c r="F93" s="20">
        <f t="shared" si="3"/>
        <v>1225.09</v>
      </c>
    </row>
    <row r="94" spans="1:6" ht="10.5">
      <c r="A94" s="18">
        <v>31594</v>
      </c>
      <c r="B94" s="44" t="s">
        <v>5</v>
      </c>
      <c r="C94" s="45"/>
      <c r="D94" s="46">
        <f t="shared" si="2"/>
        <v>1225.09</v>
      </c>
      <c r="E94" s="54">
        <v>1</v>
      </c>
      <c r="F94" s="20">
        <f t="shared" si="3"/>
        <v>1225.09</v>
      </c>
    </row>
    <row r="95" spans="1:6" ht="10.5">
      <c r="A95" s="18">
        <v>31625</v>
      </c>
      <c r="B95" s="44" t="s">
        <v>5</v>
      </c>
      <c r="C95" s="45"/>
      <c r="D95" s="46">
        <f t="shared" si="2"/>
        <v>1225.09</v>
      </c>
      <c r="E95" s="54">
        <v>1</v>
      </c>
      <c r="F95" s="20">
        <f t="shared" si="3"/>
        <v>1225.09</v>
      </c>
    </row>
    <row r="96" spans="1:6" ht="10.5">
      <c r="A96" s="18">
        <v>31656</v>
      </c>
      <c r="B96" s="44" t="s">
        <v>5</v>
      </c>
      <c r="C96" s="45"/>
      <c r="D96" s="46">
        <f t="shared" si="2"/>
        <v>1225.09</v>
      </c>
      <c r="E96" s="54">
        <v>1</v>
      </c>
      <c r="F96" s="20">
        <f>D96*E96</f>
        <v>1225.09</v>
      </c>
    </row>
    <row r="97" spans="1:6" ht="10.5">
      <c r="A97" s="18">
        <v>31686</v>
      </c>
      <c r="B97" s="44" t="s">
        <v>5</v>
      </c>
      <c r="C97" s="45"/>
      <c r="D97" s="46">
        <f t="shared" si="2"/>
        <v>1225.09</v>
      </c>
      <c r="E97" s="54">
        <v>1</v>
      </c>
      <c r="F97" s="20">
        <f>D97*E97</f>
        <v>1225.09</v>
      </c>
    </row>
    <row r="98" spans="1:6" ht="10.5">
      <c r="A98" s="18">
        <v>31717</v>
      </c>
      <c r="B98" s="44" t="s">
        <v>5</v>
      </c>
      <c r="C98" s="45"/>
      <c r="D98" s="46">
        <f aca="true" t="shared" si="4" ref="D98:D123">F97</f>
        <v>1225.09</v>
      </c>
      <c r="E98" s="54">
        <v>1</v>
      </c>
      <c r="F98" s="20">
        <f>D98*E98</f>
        <v>1225.09</v>
      </c>
    </row>
    <row r="99" spans="1:6" ht="10.5">
      <c r="A99" s="18">
        <v>31747</v>
      </c>
      <c r="B99" s="44" t="s">
        <v>5</v>
      </c>
      <c r="C99" s="45"/>
      <c r="D99" s="46">
        <f t="shared" si="4"/>
        <v>1225.09</v>
      </c>
      <c r="E99" s="54">
        <v>1</v>
      </c>
      <c r="F99" s="20">
        <f>D99*E99</f>
        <v>1225.09</v>
      </c>
    </row>
    <row r="100" spans="1:6" ht="10.5">
      <c r="A100" s="18">
        <v>31778</v>
      </c>
      <c r="B100" s="44" t="s">
        <v>5</v>
      </c>
      <c r="C100" s="45" t="s">
        <v>50</v>
      </c>
      <c r="D100" s="46">
        <f t="shared" si="4"/>
        <v>1225.09</v>
      </c>
      <c r="E100" s="54">
        <v>1.2</v>
      </c>
      <c r="F100" s="20">
        <f aca="true" t="shared" si="5" ref="F100:F126">D100*E100</f>
        <v>1470.11</v>
      </c>
    </row>
    <row r="101" spans="1:6" ht="10.5">
      <c r="A101" s="18">
        <v>31809</v>
      </c>
      <c r="B101" s="44" t="s">
        <v>5</v>
      </c>
      <c r="C101" s="45"/>
      <c r="D101" s="46">
        <f t="shared" si="4"/>
        <v>1470.11</v>
      </c>
      <c r="E101" s="54">
        <v>1</v>
      </c>
      <c r="F101" s="20">
        <f>D101*E101</f>
        <v>1470.11</v>
      </c>
    </row>
    <row r="102" spans="1:6" ht="10.5">
      <c r="A102" s="18">
        <v>31837</v>
      </c>
      <c r="B102" s="44" t="s">
        <v>5</v>
      </c>
      <c r="C102" s="45" t="s">
        <v>51</v>
      </c>
      <c r="D102" s="46">
        <f t="shared" si="4"/>
        <v>1470.11</v>
      </c>
      <c r="E102" s="54">
        <v>1.4179</v>
      </c>
      <c r="F102" s="20">
        <f t="shared" si="5"/>
        <v>2084.47</v>
      </c>
    </row>
    <row r="103" spans="1:6" ht="10.5">
      <c r="A103" s="18">
        <v>31868</v>
      </c>
      <c r="B103" s="44" t="s">
        <v>5</v>
      </c>
      <c r="C103" s="45"/>
      <c r="D103" s="46">
        <f t="shared" si="4"/>
        <v>2084.47</v>
      </c>
      <c r="E103" s="54">
        <v>1</v>
      </c>
      <c r="F103" s="20">
        <f t="shared" si="5"/>
        <v>2084.47</v>
      </c>
    </row>
    <row r="104" spans="1:6" ht="10.5">
      <c r="A104" s="18">
        <v>31898</v>
      </c>
      <c r="B104" s="44" t="s">
        <v>5</v>
      </c>
      <c r="C104" s="45" t="s">
        <v>52</v>
      </c>
      <c r="D104" s="46">
        <f t="shared" si="4"/>
        <v>2084.47</v>
      </c>
      <c r="E104" s="54">
        <v>1.2</v>
      </c>
      <c r="F104" s="20">
        <f t="shared" si="5"/>
        <v>2501.36</v>
      </c>
    </row>
    <row r="105" spans="1:6" ht="10.5">
      <c r="A105" s="18">
        <v>31929</v>
      </c>
      <c r="B105" s="44" t="s">
        <v>5</v>
      </c>
      <c r="C105" s="45" t="s">
        <v>53</v>
      </c>
      <c r="D105" s="46">
        <f t="shared" si="4"/>
        <v>2501.36</v>
      </c>
      <c r="E105" s="54">
        <v>1.2</v>
      </c>
      <c r="F105" s="20">
        <f t="shared" si="5"/>
        <v>3001.63</v>
      </c>
    </row>
    <row r="106" spans="1:6" ht="10.5">
      <c r="A106" s="18">
        <v>31959</v>
      </c>
      <c r="B106" s="44" t="s">
        <v>5</v>
      </c>
      <c r="C106" s="45"/>
      <c r="D106" s="46">
        <f t="shared" si="4"/>
        <v>3001.63</v>
      </c>
      <c r="E106" s="54">
        <v>1</v>
      </c>
      <c r="F106" s="20">
        <f>D106*E106</f>
        <v>3001.63</v>
      </c>
    </row>
    <row r="107" spans="1:6" ht="10.5">
      <c r="A107" s="18">
        <v>31990</v>
      </c>
      <c r="B107" s="44" t="s">
        <v>5</v>
      </c>
      <c r="C107" s="45"/>
      <c r="D107" s="46">
        <f t="shared" si="4"/>
        <v>3001.63</v>
      </c>
      <c r="E107" s="54">
        <v>1</v>
      </c>
      <c r="F107" s="20">
        <f>D107*E107</f>
        <v>3001.63</v>
      </c>
    </row>
    <row r="108" spans="1:6" ht="10.5">
      <c r="A108" s="18">
        <v>32021</v>
      </c>
      <c r="B108" s="44" t="s">
        <v>5</v>
      </c>
      <c r="C108" s="45" t="s">
        <v>54</v>
      </c>
      <c r="D108" s="46">
        <f t="shared" si="4"/>
        <v>3001.63</v>
      </c>
      <c r="E108" s="54">
        <v>1.0768</v>
      </c>
      <c r="F108" s="20">
        <f t="shared" si="5"/>
        <v>3232.16</v>
      </c>
    </row>
    <row r="109" spans="1:6" ht="10.5">
      <c r="A109" s="18">
        <v>32051</v>
      </c>
      <c r="B109" s="44" t="s">
        <v>5</v>
      </c>
      <c r="C109" s="45" t="s">
        <v>55</v>
      </c>
      <c r="D109" s="46">
        <f t="shared" si="4"/>
        <v>3232.16</v>
      </c>
      <c r="E109" s="54">
        <v>1.0768</v>
      </c>
      <c r="F109" s="20">
        <f t="shared" si="5"/>
        <v>3480.39</v>
      </c>
    </row>
    <row r="110" spans="1:6" ht="10.5">
      <c r="A110" s="18">
        <v>32082</v>
      </c>
      <c r="B110" s="44" t="s">
        <v>5</v>
      </c>
      <c r="C110" s="45" t="s">
        <v>56</v>
      </c>
      <c r="D110" s="46">
        <f t="shared" si="4"/>
        <v>3480.39</v>
      </c>
      <c r="E110" s="54">
        <v>1.0768</v>
      </c>
      <c r="F110" s="20">
        <f t="shared" si="5"/>
        <v>3747.68</v>
      </c>
    </row>
    <row r="111" spans="1:6" ht="10.5">
      <c r="A111" s="18">
        <v>32112</v>
      </c>
      <c r="B111" s="44" t="s">
        <v>5</v>
      </c>
      <c r="C111" s="45" t="s">
        <v>57</v>
      </c>
      <c r="D111" s="46">
        <f t="shared" si="4"/>
        <v>3747.68</v>
      </c>
      <c r="E111" s="54">
        <v>1.1231</v>
      </c>
      <c r="F111" s="20">
        <f t="shared" si="5"/>
        <v>4209.02</v>
      </c>
    </row>
    <row r="112" spans="1:6" ht="10.5">
      <c r="A112" s="18">
        <v>32143</v>
      </c>
      <c r="B112" s="44" t="s">
        <v>5</v>
      </c>
      <c r="C112" s="45" t="s">
        <v>58</v>
      </c>
      <c r="D112" s="46">
        <f t="shared" si="4"/>
        <v>4209.02</v>
      </c>
      <c r="E112" s="54">
        <v>1.1231</v>
      </c>
      <c r="F112" s="20">
        <f t="shared" si="5"/>
        <v>4727.15</v>
      </c>
    </row>
    <row r="113" spans="1:6" ht="10.5">
      <c r="A113" s="18">
        <v>32174</v>
      </c>
      <c r="B113" s="44" t="s">
        <v>5</v>
      </c>
      <c r="C113" s="45" t="s">
        <v>59</v>
      </c>
      <c r="D113" s="46">
        <f t="shared" si="4"/>
        <v>4727.15</v>
      </c>
      <c r="E113" s="54">
        <v>1.1231</v>
      </c>
      <c r="F113" s="20">
        <f t="shared" si="5"/>
        <v>5309.06</v>
      </c>
    </row>
    <row r="114" spans="1:6" ht="10.5">
      <c r="A114" s="18">
        <v>32203</v>
      </c>
      <c r="B114" s="44" t="s">
        <v>5</v>
      </c>
      <c r="C114" s="45" t="s">
        <v>60</v>
      </c>
      <c r="D114" s="46">
        <f>F103</f>
        <v>2084.47</v>
      </c>
      <c r="E114" s="54">
        <v>4.8112</v>
      </c>
      <c r="F114" s="20">
        <f t="shared" si="5"/>
        <v>10028.8</v>
      </c>
    </row>
    <row r="115" spans="1:6" ht="10.5">
      <c r="A115" s="18">
        <v>32234</v>
      </c>
      <c r="B115" s="44" t="s">
        <v>5</v>
      </c>
      <c r="C115" s="45" t="s">
        <v>61</v>
      </c>
      <c r="D115" s="46">
        <f t="shared" si="4"/>
        <v>10028.8</v>
      </c>
      <c r="E115" s="54">
        <v>1.1619</v>
      </c>
      <c r="F115" s="20">
        <f t="shared" si="5"/>
        <v>11652.46</v>
      </c>
    </row>
    <row r="116" spans="1:6" ht="10.5">
      <c r="A116" s="18">
        <v>32264</v>
      </c>
      <c r="B116" s="44" t="s">
        <v>5</v>
      </c>
      <c r="C116" s="45" t="s">
        <v>62</v>
      </c>
      <c r="D116" s="46">
        <f t="shared" si="4"/>
        <v>11652.46</v>
      </c>
      <c r="E116" s="54">
        <v>1.1619</v>
      </c>
      <c r="F116" s="20">
        <f t="shared" si="5"/>
        <v>13538.99</v>
      </c>
    </row>
    <row r="117" spans="1:6" ht="10.5">
      <c r="A117" s="18">
        <v>32295</v>
      </c>
      <c r="B117" s="44" t="s">
        <v>5</v>
      </c>
      <c r="C117" s="45" t="s">
        <v>63</v>
      </c>
      <c r="D117" s="46">
        <f t="shared" si="4"/>
        <v>13538.99</v>
      </c>
      <c r="E117" s="54">
        <v>1.1768</v>
      </c>
      <c r="F117" s="20">
        <f t="shared" si="5"/>
        <v>15932.68</v>
      </c>
    </row>
    <row r="118" spans="1:6" ht="10.5">
      <c r="A118" s="18">
        <v>32325</v>
      </c>
      <c r="B118" s="44" t="s">
        <v>5</v>
      </c>
      <c r="C118" s="45" t="s">
        <v>64</v>
      </c>
      <c r="D118" s="46">
        <f t="shared" si="4"/>
        <v>15932.68</v>
      </c>
      <c r="E118" s="54">
        <v>1.1768</v>
      </c>
      <c r="F118" s="20">
        <f t="shared" si="5"/>
        <v>18749.58</v>
      </c>
    </row>
    <row r="119" spans="1:6" ht="10.5">
      <c r="A119" s="18">
        <v>32356</v>
      </c>
      <c r="B119" s="44" t="s">
        <v>5</v>
      </c>
      <c r="C119" s="45" t="s">
        <v>65</v>
      </c>
      <c r="D119" s="46">
        <f t="shared" si="4"/>
        <v>18749.58</v>
      </c>
      <c r="E119" s="54">
        <v>1.1768</v>
      </c>
      <c r="F119" s="20">
        <f t="shared" si="5"/>
        <v>22064.51</v>
      </c>
    </row>
    <row r="120" spans="1:6" ht="10.5">
      <c r="A120" s="18">
        <v>32387</v>
      </c>
      <c r="B120" s="44" t="s">
        <v>5</v>
      </c>
      <c r="C120" s="45" t="s">
        <v>66</v>
      </c>
      <c r="D120" s="46">
        <f t="shared" si="4"/>
        <v>22064.51</v>
      </c>
      <c r="E120" s="54">
        <v>1.2139</v>
      </c>
      <c r="F120" s="20">
        <f t="shared" si="5"/>
        <v>26784.11</v>
      </c>
    </row>
    <row r="121" spans="1:6" ht="10.5">
      <c r="A121" s="18">
        <v>32417</v>
      </c>
      <c r="B121" s="44" t="s">
        <v>5</v>
      </c>
      <c r="C121" s="45" t="s">
        <v>67</v>
      </c>
      <c r="D121" s="46">
        <f t="shared" si="4"/>
        <v>26784.11</v>
      </c>
      <c r="E121" s="54">
        <v>1.2139</v>
      </c>
      <c r="F121" s="20">
        <f t="shared" si="5"/>
        <v>32513.23</v>
      </c>
    </row>
    <row r="122" spans="1:6" ht="10.5">
      <c r="A122" s="18">
        <v>32448</v>
      </c>
      <c r="B122" s="44" t="s">
        <v>5</v>
      </c>
      <c r="C122" s="45" t="s">
        <v>68</v>
      </c>
      <c r="D122" s="46">
        <f t="shared" si="4"/>
        <v>32513.23</v>
      </c>
      <c r="E122" s="54">
        <v>1.2139</v>
      </c>
      <c r="F122" s="20">
        <f t="shared" si="5"/>
        <v>39467.81</v>
      </c>
    </row>
    <row r="123" spans="1:6" ht="10.5">
      <c r="A123" s="18">
        <v>32478</v>
      </c>
      <c r="B123" s="44" t="s">
        <v>5</v>
      </c>
      <c r="C123" s="45" t="s">
        <v>69</v>
      </c>
      <c r="D123" s="46">
        <f t="shared" si="4"/>
        <v>39467.81</v>
      </c>
      <c r="E123" s="54">
        <v>1.2605</v>
      </c>
      <c r="F123" s="20">
        <f t="shared" si="5"/>
        <v>49749.17</v>
      </c>
    </row>
    <row r="124" spans="1:6" ht="10.5">
      <c r="A124" s="18">
        <v>32509</v>
      </c>
      <c r="B124" s="44" t="s">
        <v>5</v>
      </c>
      <c r="C124" s="45" t="s">
        <v>70</v>
      </c>
      <c r="D124" s="46">
        <f>F123/1000</f>
        <v>49.75</v>
      </c>
      <c r="E124" s="54">
        <v>1.2605</v>
      </c>
      <c r="F124" s="20">
        <f t="shared" si="5"/>
        <v>62.71</v>
      </c>
    </row>
    <row r="125" spans="1:6" ht="10.5">
      <c r="A125" s="18">
        <v>32540</v>
      </c>
      <c r="B125" s="44" t="s">
        <v>5</v>
      </c>
      <c r="C125" s="45" t="s">
        <v>71</v>
      </c>
      <c r="D125" s="46">
        <f>F124</f>
        <v>62.71</v>
      </c>
      <c r="E125" s="54">
        <v>1.1436</v>
      </c>
      <c r="F125" s="20">
        <f t="shared" si="5"/>
        <v>71.72</v>
      </c>
    </row>
    <row r="126" spans="1:6" ht="10.5">
      <c r="A126" s="18">
        <v>32568</v>
      </c>
      <c r="B126" s="44" t="s">
        <v>5</v>
      </c>
      <c r="C126" s="45" t="s">
        <v>72</v>
      </c>
      <c r="D126" s="46">
        <f>F125</f>
        <v>71.72</v>
      </c>
      <c r="E126" s="54">
        <v>1.0243</v>
      </c>
      <c r="F126" s="20">
        <f t="shared" si="5"/>
        <v>73.46</v>
      </c>
    </row>
    <row r="130" ht="10.5">
      <c r="A130" s="1" t="s">
        <v>73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F50"/>
  <sheetViews>
    <sheetView showGridLines="0" zoomScalePageLayoutView="0" workbookViewId="0" topLeftCell="A58">
      <selection activeCell="A1" sqref="A1"/>
    </sheetView>
  </sheetViews>
  <sheetFormatPr defaultColWidth="11.421875" defaultRowHeight="12.75"/>
  <cols>
    <col min="1" max="1" width="10.7109375" style="1" customWidth="1"/>
    <col min="2" max="2" width="1.8515625" style="1" customWidth="1"/>
    <col min="3" max="3" width="32.7109375" style="1" customWidth="1"/>
    <col min="4" max="4" width="15.140625" style="1" customWidth="1"/>
    <col min="5" max="5" width="12.8515625" style="23" customWidth="1"/>
    <col min="6" max="6" width="15.7109375" style="1" customWidth="1"/>
    <col min="7" max="16384" width="11.421875" style="1" customWidth="1"/>
  </cols>
  <sheetData>
    <row r="6" ht="10.5">
      <c r="A6" s="1" t="s">
        <v>32</v>
      </c>
    </row>
    <row r="7" ht="10.5">
      <c r="A7" s="1" t="s">
        <v>74</v>
      </c>
    </row>
    <row r="10" ht="10.5">
      <c r="A10" s="1" t="s">
        <v>38</v>
      </c>
    </row>
    <row r="11" spans="1:5" ht="11.25" thickBot="1">
      <c r="A11" s="16"/>
      <c r="B11" s="16"/>
      <c r="C11" s="16"/>
      <c r="D11" s="16"/>
      <c r="E11" s="24"/>
    </row>
    <row r="12" spans="1:6" ht="12" thickBot="1" thickTop="1">
      <c r="A12" s="25" t="s">
        <v>0</v>
      </c>
      <c r="B12" s="25"/>
      <c r="C12" s="25"/>
      <c r="D12" s="17" t="s">
        <v>1</v>
      </c>
      <c r="E12" s="26" t="s">
        <v>2</v>
      </c>
      <c r="F12" s="17" t="s">
        <v>3</v>
      </c>
    </row>
    <row r="13" ht="12" thickBot="1" thickTop="1">
      <c r="B13" s="27"/>
    </row>
    <row r="14" spans="1:6" ht="11.25" thickTop="1">
      <c r="A14" s="28" t="s">
        <v>4</v>
      </c>
      <c r="B14" s="29" t="s">
        <v>5</v>
      </c>
      <c r="C14" s="30" t="s">
        <v>6</v>
      </c>
      <c r="D14" s="30" t="s">
        <v>25</v>
      </c>
      <c r="E14" s="31" t="s">
        <v>75</v>
      </c>
      <c r="F14" s="51" t="s">
        <v>7</v>
      </c>
    </row>
    <row r="15" spans="1:6" ht="10.5">
      <c r="A15" s="33"/>
      <c r="B15" s="34"/>
      <c r="C15" s="35"/>
      <c r="D15" s="35" t="s">
        <v>76</v>
      </c>
      <c r="E15" s="36" t="s">
        <v>77</v>
      </c>
      <c r="F15" s="52" t="s">
        <v>13</v>
      </c>
    </row>
    <row r="16" spans="1:6" ht="10.5">
      <c r="A16" s="33"/>
      <c r="B16" s="34"/>
      <c r="C16" s="35"/>
      <c r="D16" s="35" t="s">
        <v>78</v>
      </c>
      <c r="E16" s="36" t="s">
        <v>76</v>
      </c>
      <c r="F16" s="52" t="s">
        <v>19</v>
      </c>
    </row>
    <row r="17" spans="1:6" ht="10.5">
      <c r="A17" s="33"/>
      <c r="B17" s="34"/>
      <c r="C17" s="35"/>
      <c r="D17" s="35"/>
      <c r="E17" s="36"/>
      <c r="F17" s="52"/>
    </row>
    <row r="18" spans="1:6" ht="10.5">
      <c r="A18" s="33"/>
      <c r="B18" s="34"/>
      <c r="C18" s="35"/>
      <c r="D18" s="35"/>
      <c r="E18" s="36"/>
      <c r="F18" s="52"/>
    </row>
    <row r="19" spans="1:6" ht="11.25" thickBot="1">
      <c r="A19" s="38"/>
      <c r="B19" s="39"/>
      <c r="C19" s="40"/>
      <c r="D19" s="40"/>
      <c r="E19" s="41"/>
      <c r="F19" s="53" t="s">
        <v>20</v>
      </c>
    </row>
    <row r="20" ht="11.25" thickTop="1"/>
    <row r="21" spans="1:6" ht="21">
      <c r="A21" s="55">
        <v>32599</v>
      </c>
      <c r="B21" s="56" t="s">
        <v>5</v>
      </c>
      <c r="C21" s="57" t="s">
        <v>79</v>
      </c>
      <c r="D21" s="46">
        <v>63.9</v>
      </c>
      <c r="E21" s="58">
        <f>Plan4!F126/'[2]Plan1'!$H$129</f>
        <v>2</v>
      </c>
      <c r="F21" s="20">
        <f aca="true" t="shared" si="0" ref="F21:F50">D21*E21</f>
        <v>127.8</v>
      </c>
    </row>
    <row r="22" spans="1:6" ht="21">
      <c r="A22" s="55">
        <v>32629</v>
      </c>
      <c r="B22" s="56" t="s">
        <v>5</v>
      </c>
      <c r="C22" s="57" t="s">
        <v>79</v>
      </c>
      <c r="D22" s="46">
        <v>81.4</v>
      </c>
      <c r="E22" s="58">
        <f>E21</f>
        <v>2</v>
      </c>
      <c r="F22" s="20">
        <f t="shared" si="0"/>
        <v>162.8</v>
      </c>
    </row>
    <row r="23" spans="1:6" ht="21">
      <c r="A23" s="55">
        <v>32660</v>
      </c>
      <c r="B23" s="56" t="s">
        <v>5</v>
      </c>
      <c r="C23" s="57" t="s">
        <v>79</v>
      </c>
      <c r="D23" s="46">
        <f>'[3]Plan1'!H131</f>
        <v>120</v>
      </c>
      <c r="E23" s="58">
        <f aca="true" t="shared" si="1" ref="E23:E50">E22</f>
        <v>2</v>
      </c>
      <c r="F23" s="20">
        <f t="shared" si="0"/>
        <v>240</v>
      </c>
    </row>
    <row r="24" spans="1:6" ht="21">
      <c r="A24" s="55">
        <v>32690</v>
      </c>
      <c r="B24" s="56" t="s">
        <v>5</v>
      </c>
      <c r="C24" s="57" t="s">
        <v>79</v>
      </c>
      <c r="D24" s="46">
        <f>'[3]Plan1'!H132</f>
        <v>149.8</v>
      </c>
      <c r="E24" s="58">
        <f t="shared" si="1"/>
        <v>2</v>
      </c>
      <c r="F24" s="20">
        <f t="shared" si="0"/>
        <v>299.6</v>
      </c>
    </row>
    <row r="25" spans="1:6" ht="21">
      <c r="A25" s="55">
        <v>32721</v>
      </c>
      <c r="B25" s="56" t="s">
        <v>5</v>
      </c>
      <c r="C25" s="57" t="s">
        <v>79</v>
      </c>
      <c r="D25" s="46">
        <f>'[3]Plan1'!H133</f>
        <v>192.88</v>
      </c>
      <c r="E25" s="58">
        <f t="shared" si="1"/>
        <v>2</v>
      </c>
      <c r="F25" s="20">
        <f t="shared" si="0"/>
        <v>385.76</v>
      </c>
    </row>
    <row r="26" spans="1:6" ht="21">
      <c r="A26" s="55">
        <v>32752</v>
      </c>
      <c r="B26" s="56" t="s">
        <v>5</v>
      </c>
      <c r="C26" s="57" t="s">
        <v>79</v>
      </c>
      <c r="D26" s="46">
        <f>'[3]Plan1'!H134</f>
        <v>249.48</v>
      </c>
      <c r="E26" s="58">
        <f t="shared" si="1"/>
        <v>2</v>
      </c>
      <c r="F26" s="20">
        <f t="shared" si="0"/>
        <v>498.96</v>
      </c>
    </row>
    <row r="27" spans="1:6" ht="21">
      <c r="A27" s="55">
        <v>32782</v>
      </c>
      <c r="B27" s="56" t="s">
        <v>5</v>
      </c>
      <c r="C27" s="57" t="s">
        <v>79</v>
      </c>
      <c r="D27" s="46">
        <f>'[3]Plan1'!H135</f>
        <v>381.73</v>
      </c>
      <c r="E27" s="58">
        <f t="shared" si="1"/>
        <v>2</v>
      </c>
      <c r="F27" s="20">
        <f t="shared" si="0"/>
        <v>763.46</v>
      </c>
    </row>
    <row r="28" spans="1:6" ht="21">
      <c r="A28" s="55">
        <v>32813</v>
      </c>
      <c r="B28" s="56" t="s">
        <v>5</v>
      </c>
      <c r="C28" s="57" t="s">
        <v>79</v>
      </c>
      <c r="D28" s="46">
        <f>'[3]Plan1'!H136</f>
        <v>557.33</v>
      </c>
      <c r="E28" s="58">
        <f t="shared" si="1"/>
        <v>2</v>
      </c>
      <c r="F28" s="20">
        <f t="shared" si="0"/>
        <v>1114.66</v>
      </c>
    </row>
    <row r="29" spans="1:6" ht="21">
      <c r="A29" s="55">
        <v>32843</v>
      </c>
      <c r="B29" s="56" t="s">
        <v>5</v>
      </c>
      <c r="C29" s="57" t="s">
        <v>79</v>
      </c>
      <c r="D29" s="46">
        <f>'[3]Plan1'!H137</f>
        <v>788.18</v>
      </c>
      <c r="E29" s="58">
        <f t="shared" si="1"/>
        <v>2</v>
      </c>
      <c r="F29" s="20">
        <f t="shared" si="0"/>
        <v>1576.36</v>
      </c>
    </row>
    <row r="30" spans="1:6" ht="21">
      <c r="A30" s="59" t="s">
        <v>80</v>
      </c>
      <c r="B30" s="56" t="s">
        <v>5</v>
      </c>
      <c r="C30" s="57" t="s">
        <v>79</v>
      </c>
      <c r="D30" s="46">
        <f>'[3]Plan1'!H138</f>
        <v>788.18</v>
      </c>
      <c r="E30" s="58">
        <f t="shared" si="1"/>
        <v>2</v>
      </c>
      <c r="F30" s="20">
        <f t="shared" si="0"/>
        <v>1576.36</v>
      </c>
    </row>
    <row r="31" spans="1:6" ht="21">
      <c r="A31" s="55">
        <v>32874</v>
      </c>
      <c r="B31" s="56" t="s">
        <v>5</v>
      </c>
      <c r="C31" s="57" t="s">
        <v>79</v>
      </c>
      <c r="D31" s="46">
        <f>'[3]Plan1'!H139</f>
        <v>1283.95</v>
      </c>
      <c r="E31" s="58">
        <f t="shared" si="1"/>
        <v>2</v>
      </c>
      <c r="F31" s="20">
        <f t="shared" si="0"/>
        <v>2567.9</v>
      </c>
    </row>
    <row r="32" spans="1:6" ht="21">
      <c r="A32" s="55">
        <v>32905</v>
      </c>
      <c r="B32" s="56" t="s">
        <v>5</v>
      </c>
      <c r="C32" s="57" t="s">
        <v>79</v>
      </c>
      <c r="D32" s="46">
        <f>'[3]Plan1'!H140</f>
        <v>2004.37</v>
      </c>
      <c r="E32" s="58">
        <f t="shared" si="1"/>
        <v>2</v>
      </c>
      <c r="F32" s="20">
        <f t="shared" si="0"/>
        <v>4008.74</v>
      </c>
    </row>
    <row r="33" spans="1:6" ht="21">
      <c r="A33" s="55">
        <v>32933</v>
      </c>
      <c r="B33" s="56" t="s">
        <v>5</v>
      </c>
      <c r="C33" s="57" t="s">
        <v>79</v>
      </c>
      <c r="D33" s="46">
        <f>'[3]Plan1'!H141</f>
        <v>3674.06</v>
      </c>
      <c r="E33" s="58">
        <f t="shared" si="1"/>
        <v>2</v>
      </c>
      <c r="F33" s="20">
        <f t="shared" si="0"/>
        <v>7348.12</v>
      </c>
    </row>
    <row r="34" spans="1:6" ht="21">
      <c r="A34" s="55">
        <v>32964</v>
      </c>
      <c r="B34" s="56" t="s">
        <v>5</v>
      </c>
      <c r="C34" s="57" t="s">
        <v>79</v>
      </c>
      <c r="D34" s="46">
        <f>'[3]Plan1'!H142</f>
        <v>3674.06</v>
      </c>
      <c r="E34" s="58">
        <f t="shared" si="1"/>
        <v>2</v>
      </c>
      <c r="F34" s="20">
        <f t="shared" si="0"/>
        <v>7348.12</v>
      </c>
    </row>
    <row r="35" spans="1:6" ht="21">
      <c r="A35" s="43">
        <v>32994</v>
      </c>
      <c r="B35" s="44" t="s">
        <v>5</v>
      </c>
      <c r="C35" s="57" t="s">
        <v>79</v>
      </c>
      <c r="D35" s="46">
        <f>'[3]Plan1'!H143</f>
        <v>3674.06</v>
      </c>
      <c r="E35" s="58">
        <f t="shared" si="1"/>
        <v>2</v>
      </c>
      <c r="F35" s="20">
        <f t="shared" si="0"/>
        <v>7348.12</v>
      </c>
    </row>
    <row r="36" spans="1:6" ht="21">
      <c r="A36" s="43">
        <v>33025</v>
      </c>
      <c r="B36" s="44" t="s">
        <v>5</v>
      </c>
      <c r="C36" s="57" t="s">
        <v>79</v>
      </c>
      <c r="D36" s="46">
        <f>'[3]Plan1'!H144</f>
        <v>3857.76</v>
      </c>
      <c r="E36" s="58">
        <f t="shared" si="1"/>
        <v>2</v>
      </c>
      <c r="F36" s="20">
        <f t="shared" si="0"/>
        <v>7715.52</v>
      </c>
    </row>
    <row r="37" spans="1:6" ht="21">
      <c r="A37" s="43">
        <v>33055</v>
      </c>
      <c r="B37" s="44" t="s">
        <v>5</v>
      </c>
      <c r="C37" s="57" t="s">
        <v>79</v>
      </c>
      <c r="D37" s="46">
        <f>'[3]Plan1'!H145</f>
        <v>4904.76</v>
      </c>
      <c r="E37" s="58">
        <f t="shared" si="1"/>
        <v>2</v>
      </c>
      <c r="F37" s="20">
        <f t="shared" si="0"/>
        <v>9809.52</v>
      </c>
    </row>
    <row r="38" spans="1:6" ht="21">
      <c r="A38" s="43">
        <v>33086</v>
      </c>
      <c r="B38" s="44" t="s">
        <v>5</v>
      </c>
      <c r="C38" s="57" t="s">
        <v>79</v>
      </c>
      <c r="D38" s="46">
        <f>'[3]Plan1'!H146</f>
        <v>5203.46</v>
      </c>
      <c r="E38" s="58">
        <f t="shared" si="1"/>
        <v>2</v>
      </c>
      <c r="F38" s="20">
        <f t="shared" si="0"/>
        <v>10406.92</v>
      </c>
    </row>
    <row r="39" spans="1:6" ht="21">
      <c r="A39" s="43">
        <v>33117</v>
      </c>
      <c r="B39" s="44" t="s">
        <v>5</v>
      </c>
      <c r="C39" s="57" t="s">
        <v>79</v>
      </c>
      <c r="D39" s="46">
        <f>'[3]Plan1'!H147</f>
        <v>6056.31</v>
      </c>
      <c r="E39" s="58">
        <f t="shared" si="1"/>
        <v>2</v>
      </c>
      <c r="F39" s="20">
        <f t="shared" si="0"/>
        <v>12112.62</v>
      </c>
    </row>
    <row r="40" spans="1:6" ht="21">
      <c r="A40" s="43">
        <v>33147</v>
      </c>
      <c r="B40" s="44" t="s">
        <v>5</v>
      </c>
      <c r="C40" s="57" t="s">
        <v>79</v>
      </c>
      <c r="D40" s="46">
        <f>'[3]Plan1'!H148</f>
        <v>6425.14</v>
      </c>
      <c r="E40" s="58">
        <f t="shared" si="1"/>
        <v>2</v>
      </c>
      <c r="F40" s="20">
        <f t="shared" si="0"/>
        <v>12850.28</v>
      </c>
    </row>
    <row r="41" spans="1:6" ht="21">
      <c r="A41" s="43">
        <v>33178</v>
      </c>
      <c r="B41" s="44" t="s">
        <v>5</v>
      </c>
      <c r="C41" s="57" t="s">
        <v>79</v>
      </c>
      <c r="D41" s="46">
        <f>'[3]Plan1'!H149</f>
        <v>8329.55</v>
      </c>
      <c r="E41" s="58">
        <f t="shared" si="1"/>
        <v>2</v>
      </c>
      <c r="F41" s="20">
        <f t="shared" si="0"/>
        <v>16659.1</v>
      </c>
    </row>
    <row r="42" spans="1:6" ht="21">
      <c r="A42" s="43">
        <v>33208</v>
      </c>
      <c r="B42" s="44" t="s">
        <v>5</v>
      </c>
      <c r="C42" s="57" t="s">
        <v>79</v>
      </c>
      <c r="D42" s="46">
        <f>'[3]Plan1'!H150</f>
        <v>8836.82</v>
      </c>
      <c r="E42" s="58">
        <f t="shared" si="1"/>
        <v>2</v>
      </c>
      <c r="F42" s="20">
        <f t="shared" si="0"/>
        <v>17673.64</v>
      </c>
    </row>
    <row r="43" spans="1:6" ht="21">
      <c r="A43" s="18" t="s">
        <v>81</v>
      </c>
      <c r="B43" s="44" t="s">
        <v>5</v>
      </c>
      <c r="C43" s="57" t="s">
        <v>79</v>
      </c>
      <c r="D43" s="46">
        <f>'[3]Plan1'!H151</f>
        <v>8836.82</v>
      </c>
      <c r="E43" s="58">
        <f t="shared" si="1"/>
        <v>2</v>
      </c>
      <c r="F43" s="20">
        <f t="shared" si="0"/>
        <v>17673.64</v>
      </c>
    </row>
    <row r="44" spans="1:6" ht="21">
      <c r="A44" s="18">
        <v>33239</v>
      </c>
      <c r="B44" s="44" t="s">
        <v>5</v>
      </c>
      <c r="C44" s="57" t="s">
        <v>79</v>
      </c>
      <c r="D44" s="46">
        <f>'[3]Plan1'!H152</f>
        <v>12325.6</v>
      </c>
      <c r="E44" s="58">
        <f t="shared" si="1"/>
        <v>2</v>
      </c>
      <c r="F44" s="20">
        <f t="shared" si="0"/>
        <v>24651.2</v>
      </c>
    </row>
    <row r="45" spans="1:6" ht="21">
      <c r="A45" s="18">
        <v>33270</v>
      </c>
      <c r="B45" s="44" t="s">
        <v>5</v>
      </c>
      <c r="C45" s="57" t="s">
        <v>79</v>
      </c>
      <c r="D45" s="46">
        <f>'[3]Plan1'!H153</f>
        <v>15895.46</v>
      </c>
      <c r="E45" s="58">
        <f t="shared" si="1"/>
        <v>2</v>
      </c>
      <c r="F45" s="20">
        <f t="shared" si="0"/>
        <v>31790.92</v>
      </c>
    </row>
    <row r="46" spans="1:6" ht="21">
      <c r="A46" s="43">
        <v>33298</v>
      </c>
      <c r="B46" s="44" t="s">
        <v>5</v>
      </c>
      <c r="C46" s="57" t="s">
        <v>79</v>
      </c>
      <c r="D46" s="46">
        <f>'[3]Plan1'!H154</f>
        <v>17000</v>
      </c>
      <c r="E46" s="58">
        <f t="shared" si="1"/>
        <v>2</v>
      </c>
      <c r="F46" s="20">
        <f t="shared" si="0"/>
        <v>34000</v>
      </c>
    </row>
    <row r="47" spans="1:6" ht="21">
      <c r="A47" s="43">
        <v>33329</v>
      </c>
      <c r="B47" s="44" t="s">
        <v>5</v>
      </c>
      <c r="C47" s="57" t="s">
        <v>79</v>
      </c>
      <c r="D47" s="46">
        <f>'[3]Plan1'!H155</f>
        <v>17000</v>
      </c>
      <c r="E47" s="58">
        <f t="shared" si="1"/>
        <v>2</v>
      </c>
      <c r="F47" s="20">
        <f t="shared" si="0"/>
        <v>34000</v>
      </c>
    </row>
    <row r="48" spans="1:6" ht="21">
      <c r="A48" s="43">
        <v>33359</v>
      </c>
      <c r="B48" s="44" t="s">
        <v>5</v>
      </c>
      <c r="C48" s="57" t="s">
        <v>79</v>
      </c>
      <c r="D48" s="46">
        <f>'[3]Plan1'!H156</f>
        <v>17000</v>
      </c>
      <c r="E48" s="58">
        <f t="shared" si="1"/>
        <v>2</v>
      </c>
      <c r="F48" s="20">
        <f t="shared" si="0"/>
        <v>34000</v>
      </c>
    </row>
    <row r="49" spans="1:6" ht="21">
      <c r="A49" s="43">
        <v>33390</v>
      </c>
      <c r="B49" s="44" t="s">
        <v>5</v>
      </c>
      <c r="C49" s="57" t="s">
        <v>79</v>
      </c>
      <c r="D49" s="46">
        <f>'[3]Plan1'!H157</f>
        <v>17000</v>
      </c>
      <c r="E49" s="58">
        <f t="shared" si="1"/>
        <v>2</v>
      </c>
      <c r="F49" s="20">
        <f t="shared" si="0"/>
        <v>34000</v>
      </c>
    </row>
    <row r="50" spans="1:6" ht="21">
      <c r="A50" s="43">
        <v>33420</v>
      </c>
      <c r="B50" s="44" t="s">
        <v>5</v>
      </c>
      <c r="C50" s="57" t="s">
        <v>79</v>
      </c>
      <c r="D50" s="46">
        <f>'[3]Plan1'!H158</f>
        <v>17000</v>
      </c>
      <c r="E50" s="58">
        <f t="shared" si="1"/>
        <v>2</v>
      </c>
      <c r="F50" s="20">
        <f t="shared" si="0"/>
        <v>34000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75"/>
  <sheetViews>
    <sheetView showGridLines="0" zoomScalePageLayoutView="0" workbookViewId="0" topLeftCell="A169">
      <selection activeCell="A1" sqref="A1"/>
    </sheetView>
  </sheetViews>
  <sheetFormatPr defaultColWidth="11.421875" defaultRowHeight="12.75"/>
  <cols>
    <col min="1" max="1" width="7.421875" style="1" customWidth="1"/>
    <col min="2" max="2" width="1.8515625" style="1" customWidth="1"/>
    <col min="3" max="3" width="25.28125" style="1" customWidth="1"/>
    <col min="4" max="4" width="14.00390625" style="1" customWidth="1"/>
    <col min="5" max="5" width="11.140625" style="23" customWidth="1"/>
    <col min="6" max="6" width="15.7109375" style="1" customWidth="1"/>
    <col min="7" max="8" width="6.57421875" style="1" customWidth="1"/>
    <col min="9" max="16384" width="11.421875" style="1" customWidth="1"/>
  </cols>
  <sheetData>
    <row r="6" ht="10.5">
      <c r="A6" s="1" t="s">
        <v>32</v>
      </c>
    </row>
    <row r="10" ht="10.5">
      <c r="A10" s="1" t="s">
        <v>38</v>
      </c>
    </row>
    <row r="11" spans="1:5" ht="11.25" thickBot="1">
      <c r="A11" s="16"/>
      <c r="B11" s="16"/>
      <c r="C11" s="16"/>
      <c r="D11" s="16"/>
      <c r="E11" s="24"/>
    </row>
    <row r="12" spans="1:11" ht="12" thickBot="1" thickTop="1">
      <c r="A12" s="25" t="s">
        <v>0</v>
      </c>
      <c r="B12" s="25"/>
      <c r="C12" s="25"/>
      <c r="D12" s="17" t="s">
        <v>1</v>
      </c>
      <c r="E12" s="26" t="s">
        <v>2</v>
      </c>
      <c r="F12" s="17" t="s">
        <v>3</v>
      </c>
      <c r="G12" s="115" t="s">
        <v>110</v>
      </c>
      <c r="H12" s="116"/>
      <c r="I12" s="17" t="s">
        <v>111</v>
      </c>
      <c r="J12" s="17" t="s">
        <v>118</v>
      </c>
      <c r="K12" s="17" t="s">
        <v>119</v>
      </c>
    </row>
    <row r="13" ht="12" thickBot="1" thickTop="1">
      <c r="B13" s="27"/>
    </row>
    <row r="14" spans="1:11" ht="11.25" thickTop="1">
      <c r="A14" s="28" t="s">
        <v>4</v>
      </c>
      <c r="B14" s="29" t="s">
        <v>5</v>
      </c>
      <c r="C14" s="30" t="s">
        <v>6</v>
      </c>
      <c r="D14" s="30" t="s">
        <v>7</v>
      </c>
      <c r="E14" s="31" t="s">
        <v>15</v>
      </c>
      <c r="F14" s="65" t="s">
        <v>7</v>
      </c>
      <c r="G14" s="117" t="s">
        <v>112</v>
      </c>
      <c r="H14" s="118"/>
      <c r="I14" s="109" t="s">
        <v>113</v>
      </c>
      <c r="J14" s="109" t="s">
        <v>149</v>
      </c>
      <c r="K14" s="32" t="s">
        <v>150</v>
      </c>
    </row>
    <row r="15" spans="1:11" ht="10.5">
      <c r="A15" s="33"/>
      <c r="B15" s="34"/>
      <c r="C15" s="35"/>
      <c r="D15" s="35" t="s">
        <v>13</v>
      </c>
      <c r="E15" s="36" t="s">
        <v>16</v>
      </c>
      <c r="F15" s="67" t="s">
        <v>13</v>
      </c>
      <c r="G15" s="111"/>
      <c r="H15" s="112"/>
      <c r="I15" s="110" t="s">
        <v>114</v>
      </c>
      <c r="J15" s="110" t="s">
        <v>151</v>
      </c>
      <c r="K15" s="37" t="s">
        <v>152</v>
      </c>
    </row>
    <row r="16" spans="1:11" ht="10.5">
      <c r="A16" s="33"/>
      <c r="B16" s="34"/>
      <c r="C16" s="35"/>
      <c r="D16" s="35" t="s">
        <v>17</v>
      </c>
      <c r="E16" s="36"/>
      <c r="F16" s="67" t="s">
        <v>19</v>
      </c>
      <c r="G16" s="111"/>
      <c r="H16" s="112"/>
      <c r="I16" s="110" t="s">
        <v>115</v>
      </c>
      <c r="J16" s="110"/>
      <c r="K16" s="37"/>
    </row>
    <row r="17" spans="1:11" ht="10.5">
      <c r="A17" s="33"/>
      <c r="B17" s="34"/>
      <c r="C17" s="35"/>
      <c r="D17" s="35" t="s">
        <v>18</v>
      </c>
      <c r="E17" s="36"/>
      <c r="F17" s="67"/>
      <c r="G17" s="111"/>
      <c r="H17" s="112"/>
      <c r="I17" s="110"/>
      <c r="J17" s="110"/>
      <c r="K17" s="37"/>
    </row>
    <row r="18" spans="1:11" ht="10.5">
      <c r="A18" s="33"/>
      <c r="B18" s="34"/>
      <c r="C18" s="35"/>
      <c r="D18" s="35"/>
      <c r="E18" s="36"/>
      <c r="F18" s="67"/>
      <c r="G18" s="111"/>
      <c r="H18" s="112"/>
      <c r="I18" s="110"/>
      <c r="J18" s="110"/>
      <c r="K18" s="37"/>
    </row>
    <row r="19" spans="1:11" ht="11.25" thickBot="1">
      <c r="A19" s="38"/>
      <c r="B19" s="39"/>
      <c r="C19" s="40"/>
      <c r="D19" s="40"/>
      <c r="E19" s="41"/>
      <c r="F19" s="69" t="s">
        <v>20</v>
      </c>
      <c r="G19" s="113"/>
      <c r="H19" s="114"/>
      <c r="I19" s="108" t="s">
        <v>116</v>
      </c>
      <c r="J19" s="108"/>
      <c r="K19" s="42" t="s">
        <v>153</v>
      </c>
    </row>
    <row r="20" ht="11.25" thickTop="1"/>
    <row r="21" spans="1:11" ht="10.5" customHeight="1">
      <c r="A21" s="43">
        <v>33451</v>
      </c>
      <c r="B21" s="44" t="s">
        <v>5</v>
      </c>
      <c r="C21" s="45" t="s">
        <v>82</v>
      </c>
      <c r="D21" s="46">
        <f>Plan3!F46</f>
        <v>34000</v>
      </c>
      <c r="E21" s="47">
        <v>1.546</v>
      </c>
      <c r="F21" s="20">
        <f aca="true" t="shared" si="0" ref="F21:F84">D21*E21</f>
        <v>52564</v>
      </c>
      <c r="G21" s="71">
        <v>19</v>
      </c>
      <c r="H21" s="71">
        <v>30</v>
      </c>
      <c r="I21" s="20">
        <f>F21*G21/H21</f>
        <v>33290.53</v>
      </c>
      <c r="J21" s="20">
        <v>0</v>
      </c>
      <c r="K21" s="20">
        <f>I21-J21</f>
        <v>33290.53</v>
      </c>
    </row>
    <row r="22" spans="1:11" ht="10.5" customHeight="1">
      <c r="A22" s="43">
        <v>33482</v>
      </c>
      <c r="B22" s="44" t="s">
        <v>5</v>
      </c>
      <c r="C22" s="45" t="s">
        <v>83</v>
      </c>
      <c r="D22" s="46">
        <f>D21</f>
        <v>34000</v>
      </c>
      <c r="E22" s="47">
        <v>2.4706</v>
      </c>
      <c r="F22" s="20">
        <f t="shared" si="0"/>
        <v>84000.4</v>
      </c>
      <c r="G22" s="71">
        <v>30</v>
      </c>
      <c r="H22" s="71">
        <v>30</v>
      </c>
      <c r="I22" s="20">
        <f>F22*G22/H22</f>
        <v>84000.4</v>
      </c>
      <c r="J22" s="20">
        <v>0</v>
      </c>
      <c r="K22" s="20">
        <f>I22-J22</f>
        <v>84000.4</v>
      </c>
    </row>
    <row r="23" spans="1:11" ht="10.5" customHeight="1">
      <c r="A23" s="43">
        <v>33512</v>
      </c>
      <c r="B23" s="44" t="s">
        <v>5</v>
      </c>
      <c r="C23" s="45"/>
      <c r="D23" s="46">
        <f aca="true" t="shared" si="1" ref="D23:D40">F22</f>
        <v>84000.4</v>
      </c>
      <c r="E23" s="47">
        <v>1</v>
      </c>
      <c r="F23" s="20">
        <f t="shared" si="0"/>
        <v>84000.4</v>
      </c>
      <c r="G23" s="71">
        <v>30</v>
      </c>
      <c r="H23" s="71">
        <v>30</v>
      </c>
      <c r="I23" s="20">
        <f aca="true" t="shared" si="2" ref="I23:I84">F23*G23/H23</f>
        <v>84000.4</v>
      </c>
      <c r="J23" s="20">
        <v>0</v>
      </c>
      <c r="K23" s="20">
        <f aca="true" t="shared" si="3" ref="K23:K86">I23-J23</f>
        <v>84000.4</v>
      </c>
    </row>
    <row r="24" spans="1:11" ht="10.5" customHeight="1">
      <c r="A24" s="43">
        <v>33543</v>
      </c>
      <c r="B24" s="44" t="s">
        <v>5</v>
      </c>
      <c r="C24" s="45"/>
      <c r="D24" s="46">
        <f t="shared" si="1"/>
        <v>84000.4</v>
      </c>
      <c r="E24" s="47">
        <v>1</v>
      </c>
      <c r="F24" s="20">
        <f t="shared" si="0"/>
        <v>84000.4</v>
      </c>
      <c r="G24" s="71">
        <v>30</v>
      </c>
      <c r="H24" s="71">
        <v>30</v>
      </c>
      <c r="I24" s="20">
        <f t="shared" si="2"/>
        <v>84000.4</v>
      </c>
      <c r="J24" s="20">
        <v>0</v>
      </c>
      <c r="K24" s="20">
        <f t="shared" si="3"/>
        <v>84000.4</v>
      </c>
    </row>
    <row r="25" spans="1:11" ht="10.5" customHeight="1">
      <c r="A25" s="43">
        <v>33573</v>
      </c>
      <c r="B25" s="44" t="s">
        <v>5</v>
      </c>
      <c r="C25" s="45"/>
      <c r="D25" s="46">
        <f t="shared" si="1"/>
        <v>84000.4</v>
      </c>
      <c r="E25" s="47">
        <v>1</v>
      </c>
      <c r="F25" s="20">
        <f t="shared" si="0"/>
        <v>84000.4</v>
      </c>
      <c r="G25" s="71">
        <v>30</v>
      </c>
      <c r="H25" s="71">
        <v>30</v>
      </c>
      <c r="I25" s="20">
        <f t="shared" si="2"/>
        <v>84000.4</v>
      </c>
      <c r="J25" s="20">
        <v>0</v>
      </c>
      <c r="K25" s="20">
        <f t="shared" si="3"/>
        <v>84000.4</v>
      </c>
    </row>
    <row r="26" spans="1:11" ht="10.5" customHeight="1">
      <c r="A26" s="18" t="s">
        <v>84</v>
      </c>
      <c r="B26" s="44" t="s">
        <v>5</v>
      </c>
      <c r="C26" s="48"/>
      <c r="D26" s="46">
        <f t="shared" si="1"/>
        <v>84000.4</v>
      </c>
      <c r="E26" s="47">
        <v>1</v>
      </c>
      <c r="F26" s="20">
        <f t="shared" si="0"/>
        <v>84000.4</v>
      </c>
      <c r="G26" s="71">
        <v>30</v>
      </c>
      <c r="H26" s="71">
        <v>30</v>
      </c>
      <c r="I26" s="20">
        <f t="shared" si="2"/>
        <v>84000.4</v>
      </c>
      <c r="J26" s="20">
        <v>0</v>
      </c>
      <c r="K26" s="20">
        <f t="shared" si="3"/>
        <v>84000.4</v>
      </c>
    </row>
    <row r="27" spans="1:11" ht="10.5" customHeight="1">
      <c r="A27" s="43">
        <v>33604</v>
      </c>
      <c r="B27" s="44" t="s">
        <v>5</v>
      </c>
      <c r="C27" s="45" t="s">
        <v>85</v>
      </c>
      <c r="D27" s="46">
        <f t="shared" si="1"/>
        <v>84000.4</v>
      </c>
      <c r="E27" s="47">
        <v>2.198234</v>
      </c>
      <c r="F27" s="20">
        <f t="shared" si="0"/>
        <v>184652.54</v>
      </c>
      <c r="G27" s="71">
        <v>30</v>
      </c>
      <c r="H27" s="71">
        <v>30</v>
      </c>
      <c r="I27" s="20">
        <f t="shared" si="2"/>
        <v>184652.54</v>
      </c>
      <c r="J27" s="20">
        <v>0</v>
      </c>
      <c r="K27" s="20">
        <f t="shared" si="3"/>
        <v>184652.54</v>
      </c>
    </row>
    <row r="28" spans="1:11" ht="10.5" customHeight="1">
      <c r="A28" s="43">
        <v>33635</v>
      </c>
      <c r="B28" s="44" t="s">
        <v>5</v>
      </c>
      <c r="C28" s="45"/>
      <c r="D28" s="46">
        <f t="shared" si="1"/>
        <v>184652.54</v>
      </c>
      <c r="E28" s="47">
        <v>1</v>
      </c>
      <c r="F28" s="20">
        <f t="shared" si="0"/>
        <v>184652.54</v>
      </c>
      <c r="G28" s="71">
        <v>30</v>
      </c>
      <c r="H28" s="71">
        <v>30</v>
      </c>
      <c r="I28" s="20">
        <f t="shared" si="2"/>
        <v>184652.54</v>
      </c>
      <c r="J28" s="20">
        <v>0</v>
      </c>
      <c r="K28" s="20">
        <f t="shared" si="3"/>
        <v>184652.54</v>
      </c>
    </row>
    <row r="29" spans="1:11" ht="10.5" customHeight="1">
      <c r="A29" s="43">
        <v>33664</v>
      </c>
      <c r="B29" s="44" t="s">
        <v>5</v>
      </c>
      <c r="C29" s="45"/>
      <c r="D29" s="46">
        <f t="shared" si="1"/>
        <v>184652.54</v>
      </c>
      <c r="E29" s="47">
        <v>1</v>
      </c>
      <c r="F29" s="20">
        <f t="shared" si="0"/>
        <v>184652.54</v>
      </c>
      <c r="G29" s="71">
        <v>30</v>
      </c>
      <c r="H29" s="71">
        <v>30</v>
      </c>
      <c r="I29" s="20">
        <f t="shared" si="2"/>
        <v>184652.54</v>
      </c>
      <c r="J29" s="20">
        <v>0</v>
      </c>
      <c r="K29" s="20">
        <f t="shared" si="3"/>
        <v>184652.54</v>
      </c>
    </row>
    <row r="30" spans="1:11" ht="10.5" customHeight="1">
      <c r="A30" s="43">
        <v>33695</v>
      </c>
      <c r="B30" s="44" t="s">
        <v>5</v>
      </c>
      <c r="C30" s="45"/>
      <c r="D30" s="46">
        <f t="shared" si="1"/>
        <v>184652.54</v>
      </c>
      <c r="E30" s="47">
        <v>1</v>
      </c>
      <c r="F30" s="20">
        <f t="shared" si="0"/>
        <v>184652.54</v>
      </c>
      <c r="G30" s="71">
        <v>30</v>
      </c>
      <c r="H30" s="71">
        <v>30</v>
      </c>
      <c r="I30" s="20">
        <f t="shared" si="2"/>
        <v>184652.54</v>
      </c>
      <c r="J30" s="20">
        <v>0</v>
      </c>
      <c r="K30" s="20">
        <f t="shared" si="3"/>
        <v>184652.54</v>
      </c>
    </row>
    <row r="31" spans="1:11" ht="10.5" customHeight="1">
      <c r="A31" s="43">
        <v>33725</v>
      </c>
      <c r="B31" s="44" t="s">
        <v>5</v>
      </c>
      <c r="C31" s="45" t="s">
        <v>86</v>
      </c>
      <c r="D31" s="46">
        <f t="shared" si="1"/>
        <v>184652.54</v>
      </c>
      <c r="E31" s="47">
        <v>2.303613</v>
      </c>
      <c r="F31" s="20">
        <f t="shared" si="0"/>
        <v>425367.99</v>
      </c>
      <c r="G31" s="71">
        <v>30</v>
      </c>
      <c r="H31" s="71">
        <v>30</v>
      </c>
      <c r="I31" s="20">
        <f t="shared" si="2"/>
        <v>425367.99</v>
      </c>
      <c r="J31" s="20">
        <v>0</v>
      </c>
      <c r="K31" s="20">
        <f t="shared" si="3"/>
        <v>425367.99</v>
      </c>
    </row>
    <row r="32" spans="1:11" ht="10.5" customHeight="1">
      <c r="A32" s="43">
        <v>33756</v>
      </c>
      <c r="B32" s="44" t="s">
        <v>5</v>
      </c>
      <c r="C32" s="45"/>
      <c r="D32" s="46">
        <f t="shared" si="1"/>
        <v>425367.99</v>
      </c>
      <c r="E32" s="47">
        <v>1</v>
      </c>
      <c r="F32" s="20">
        <f t="shared" si="0"/>
        <v>425367.99</v>
      </c>
      <c r="G32" s="71">
        <v>30</v>
      </c>
      <c r="H32" s="71">
        <v>30</v>
      </c>
      <c r="I32" s="20">
        <f t="shared" si="2"/>
        <v>425367.99</v>
      </c>
      <c r="J32" s="20">
        <v>0</v>
      </c>
      <c r="K32" s="20">
        <f t="shared" si="3"/>
        <v>425367.99</v>
      </c>
    </row>
    <row r="33" spans="1:11" ht="10.5" customHeight="1">
      <c r="A33" s="43">
        <v>33786</v>
      </c>
      <c r="B33" s="44" t="s">
        <v>5</v>
      </c>
      <c r="C33" s="45"/>
      <c r="D33" s="46">
        <f t="shared" si="1"/>
        <v>425367.99</v>
      </c>
      <c r="E33" s="47">
        <v>1</v>
      </c>
      <c r="F33" s="20">
        <f t="shared" si="0"/>
        <v>425367.99</v>
      </c>
      <c r="G33" s="71">
        <v>30</v>
      </c>
      <c r="H33" s="71">
        <v>30</v>
      </c>
      <c r="I33" s="20">
        <f t="shared" si="2"/>
        <v>425367.99</v>
      </c>
      <c r="J33" s="20">
        <v>0</v>
      </c>
      <c r="K33" s="20">
        <f t="shared" si="3"/>
        <v>425367.99</v>
      </c>
    </row>
    <row r="34" spans="1:11" ht="10.5" customHeight="1">
      <c r="A34" s="43">
        <v>33817</v>
      </c>
      <c r="B34" s="44" t="s">
        <v>5</v>
      </c>
      <c r="C34" s="45"/>
      <c r="D34" s="46">
        <f t="shared" si="1"/>
        <v>425367.99</v>
      </c>
      <c r="E34" s="47">
        <v>1</v>
      </c>
      <c r="F34" s="20">
        <f t="shared" si="0"/>
        <v>425367.99</v>
      </c>
      <c r="G34" s="71">
        <v>30</v>
      </c>
      <c r="H34" s="71">
        <v>30</v>
      </c>
      <c r="I34" s="20">
        <f t="shared" si="2"/>
        <v>425367.99</v>
      </c>
      <c r="J34" s="20">
        <v>0</v>
      </c>
      <c r="K34" s="20">
        <f t="shared" si="3"/>
        <v>425367.99</v>
      </c>
    </row>
    <row r="35" spans="1:11" ht="10.5" customHeight="1">
      <c r="A35" s="43">
        <v>33848</v>
      </c>
      <c r="B35" s="44" t="s">
        <v>5</v>
      </c>
      <c r="C35" s="45" t="s">
        <v>87</v>
      </c>
      <c r="D35" s="46">
        <f t="shared" si="1"/>
        <v>425367.99</v>
      </c>
      <c r="E35" s="60">
        <v>2.247869</v>
      </c>
      <c r="F35" s="20">
        <f t="shared" si="0"/>
        <v>956171.52</v>
      </c>
      <c r="G35" s="71">
        <v>30</v>
      </c>
      <c r="H35" s="71">
        <v>30</v>
      </c>
      <c r="I35" s="20">
        <f t="shared" si="2"/>
        <v>956171.52</v>
      </c>
      <c r="J35" s="20">
        <v>0</v>
      </c>
      <c r="K35" s="20">
        <f t="shared" si="3"/>
        <v>956171.52</v>
      </c>
    </row>
    <row r="36" spans="1:11" ht="10.5" customHeight="1">
      <c r="A36" s="43">
        <v>33878</v>
      </c>
      <c r="B36" s="44" t="s">
        <v>5</v>
      </c>
      <c r="C36" s="45"/>
      <c r="D36" s="46">
        <f t="shared" si="1"/>
        <v>956171.52</v>
      </c>
      <c r="E36" s="47">
        <v>1</v>
      </c>
      <c r="F36" s="20">
        <f t="shared" si="0"/>
        <v>956171.52</v>
      </c>
      <c r="G36" s="71">
        <v>30</v>
      </c>
      <c r="H36" s="71">
        <v>30</v>
      </c>
      <c r="I36" s="20">
        <f t="shared" si="2"/>
        <v>956171.52</v>
      </c>
      <c r="J36" s="20">
        <v>0</v>
      </c>
      <c r="K36" s="20">
        <f t="shared" si="3"/>
        <v>956171.52</v>
      </c>
    </row>
    <row r="37" spans="1:11" ht="10.5" customHeight="1">
      <c r="A37" s="43">
        <v>33909</v>
      </c>
      <c r="B37" s="44" t="s">
        <v>5</v>
      </c>
      <c r="C37" s="45"/>
      <c r="D37" s="46">
        <f t="shared" si="1"/>
        <v>956171.52</v>
      </c>
      <c r="E37" s="47">
        <v>1</v>
      </c>
      <c r="F37" s="20">
        <f t="shared" si="0"/>
        <v>956171.52</v>
      </c>
      <c r="G37" s="71">
        <v>30</v>
      </c>
      <c r="H37" s="71">
        <v>30</v>
      </c>
      <c r="I37" s="20">
        <f t="shared" si="2"/>
        <v>956171.52</v>
      </c>
      <c r="J37" s="20">
        <v>0</v>
      </c>
      <c r="K37" s="20">
        <f t="shared" si="3"/>
        <v>956171.52</v>
      </c>
    </row>
    <row r="38" spans="1:11" ht="10.5" customHeight="1">
      <c r="A38" s="18">
        <v>33939</v>
      </c>
      <c r="B38" s="44" t="s">
        <v>5</v>
      </c>
      <c r="C38" s="48"/>
      <c r="D38" s="46">
        <f t="shared" si="1"/>
        <v>956171.52</v>
      </c>
      <c r="E38" s="47">
        <v>1</v>
      </c>
      <c r="F38" s="20">
        <f t="shared" si="0"/>
        <v>956171.52</v>
      </c>
      <c r="G38" s="71">
        <v>30</v>
      </c>
      <c r="H38" s="71">
        <v>30</v>
      </c>
      <c r="I38" s="20">
        <f t="shared" si="2"/>
        <v>956171.52</v>
      </c>
      <c r="J38" s="20">
        <v>0</v>
      </c>
      <c r="K38" s="20">
        <f t="shared" si="3"/>
        <v>956171.52</v>
      </c>
    </row>
    <row r="39" spans="1:11" ht="10.5" customHeight="1">
      <c r="A39" s="18" t="s">
        <v>88</v>
      </c>
      <c r="B39" s="44" t="s">
        <v>5</v>
      </c>
      <c r="C39" s="48"/>
      <c r="D39" s="46">
        <f t="shared" si="1"/>
        <v>956171.52</v>
      </c>
      <c r="E39" s="47">
        <v>1</v>
      </c>
      <c r="F39" s="20">
        <f t="shared" si="0"/>
        <v>956171.52</v>
      </c>
      <c r="G39" s="71">
        <v>30</v>
      </c>
      <c r="H39" s="71">
        <v>30</v>
      </c>
      <c r="I39" s="20">
        <f t="shared" si="2"/>
        <v>956171.52</v>
      </c>
      <c r="J39" s="20">
        <v>0</v>
      </c>
      <c r="K39" s="20">
        <f t="shared" si="3"/>
        <v>956171.52</v>
      </c>
    </row>
    <row r="40" spans="1:11" ht="10.5" customHeight="1">
      <c r="A40" s="18">
        <v>33970</v>
      </c>
      <c r="B40" s="44" t="s">
        <v>5</v>
      </c>
      <c r="C40" s="61" t="s">
        <v>89</v>
      </c>
      <c r="D40" s="46">
        <f t="shared" si="1"/>
        <v>956171.52</v>
      </c>
      <c r="E40" s="47">
        <v>2.412128</v>
      </c>
      <c r="F40" s="20">
        <f t="shared" si="0"/>
        <v>2306408.1</v>
      </c>
      <c r="G40" s="71">
        <v>30</v>
      </c>
      <c r="H40" s="71">
        <v>30</v>
      </c>
      <c r="I40" s="20">
        <f t="shared" si="2"/>
        <v>2306408.1</v>
      </c>
      <c r="J40" s="20">
        <v>0</v>
      </c>
      <c r="K40" s="20">
        <f t="shared" si="3"/>
        <v>2306408.1</v>
      </c>
    </row>
    <row r="41" spans="1:11" ht="10.5" customHeight="1">
      <c r="A41" s="18">
        <v>34001</v>
      </c>
      <c r="B41" s="44" t="s">
        <v>5</v>
      </c>
      <c r="C41" s="48"/>
      <c r="D41" s="46">
        <f>F40</f>
        <v>2306408.1</v>
      </c>
      <c r="E41" s="47">
        <v>1</v>
      </c>
      <c r="F41" s="20">
        <f t="shared" si="0"/>
        <v>2306408.1</v>
      </c>
      <c r="G41" s="71">
        <v>30</v>
      </c>
      <c r="H41" s="71">
        <v>30</v>
      </c>
      <c r="I41" s="20">
        <f t="shared" si="2"/>
        <v>2306408.1</v>
      </c>
      <c r="J41" s="20">
        <v>0</v>
      </c>
      <c r="K41" s="20">
        <f t="shared" si="3"/>
        <v>2306408.1</v>
      </c>
    </row>
    <row r="42" spans="1:11" ht="10.5" customHeight="1">
      <c r="A42" s="18">
        <v>34029</v>
      </c>
      <c r="B42" s="44" t="s">
        <v>5</v>
      </c>
      <c r="C42" s="61" t="s">
        <v>90</v>
      </c>
      <c r="D42" s="46">
        <f>F41</f>
        <v>2306408.1</v>
      </c>
      <c r="E42" s="47">
        <v>1.3667</v>
      </c>
      <c r="F42" s="20">
        <f t="shared" si="0"/>
        <v>3152167.95</v>
      </c>
      <c r="G42" s="71">
        <v>30</v>
      </c>
      <c r="H42" s="71">
        <v>30</v>
      </c>
      <c r="I42" s="20">
        <f t="shared" si="2"/>
        <v>3152167.95</v>
      </c>
      <c r="J42" s="20">
        <v>0</v>
      </c>
      <c r="K42" s="20">
        <f t="shared" si="3"/>
        <v>3152167.95</v>
      </c>
    </row>
    <row r="43" spans="1:11" ht="10.5" customHeight="1">
      <c r="A43" s="18">
        <v>34060</v>
      </c>
      <c r="B43" s="44" t="s">
        <v>5</v>
      </c>
      <c r="C43" s="61"/>
      <c r="D43" s="46">
        <f>F42</f>
        <v>3152167.95</v>
      </c>
      <c r="E43" s="47">
        <v>1</v>
      </c>
      <c r="F43" s="20">
        <f t="shared" si="0"/>
        <v>3152167.95</v>
      </c>
      <c r="G43" s="71">
        <v>30</v>
      </c>
      <c r="H43" s="71">
        <v>30</v>
      </c>
      <c r="I43" s="20">
        <f t="shared" si="2"/>
        <v>3152167.95</v>
      </c>
      <c r="J43" s="20">
        <v>0</v>
      </c>
      <c r="K43" s="20">
        <f t="shared" si="3"/>
        <v>3152167.95</v>
      </c>
    </row>
    <row r="44" spans="1:11" ht="10.5" customHeight="1">
      <c r="A44" s="18">
        <v>34090</v>
      </c>
      <c r="B44" s="44" t="s">
        <v>5</v>
      </c>
      <c r="C44" s="61" t="s">
        <v>91</v>
      </c>
      <c r="D44" s="46">
        <f aca="true" t="shared" si="4" ref="D44:D54">F43</f>
        <v>3152167.95</v>
      </c>
      <c r="E44" s="47">
        <v>1.917074</v>
      </c>
      <c r="F44" s="20">
        <f t="shared" si="0"/>
        <v>6042939.22</v>
      </c>
      <c r="G44" s="71">
        <v>30</v>
      </c>
      <c r="H44" s="71">
        <v>30</v>
      </c>
      <c r="I44" s="20">
        <f t="shared" si="2"/>
        <v>6042939.22</v>
      </c>
      <c r="J44" s="20">
        <v>0</v>
      </c>
      <c r="K44" s="20">
        <f t="shared" si="3"/>
        <v>6042939.22</v>
      </c>
    </row>
    <row r="45" spans="1:11" ht="10.5" customHeight="1">
      <c r="A45" s="18">
        <v>34121</v>
      </c>
      <c r="B45" s="44" t="s">
        <v>5</v>
      </c>
      <c r="C45" s="61"/>
      <c r="D45" s="46">
        <f t="shared" si="4"/>
        <v>6042939.22</v>
      </c>
      <c r="E45" s="47">
        <v>1</v>
      </c>
      <c r="F45" s="20">
        <f t="shared" si="0"/>
        <v>6042939.22</v>
      </c>
      <c r="G45" s="71">
        <v>30</v>
      </c>
      <c r="H45" s="71">
        <v>30</v>
      </c>
      <c r="I45" s="20">
        <f t="shared" si="2"/>
        <v>6042939.22</v>
      </c>
      <c r="J45" s="20">
        <v>0</v>
      </c>
      <c r="K45" s="20">
        <f t="shared" si="3"/>
        <v>6042939.22</v>
      </c>
    </row>
    <row r="46" spans="1:11" ht="10.5" customHeight="1">
      <c r="A46" s="18">
        <v>34151</v>
      </c>
      <c r="B46" s="44" t="s">
        <v>5</v>
      </c>
      <c r="C46" s="61" t="s">
        <v>92</v>
      </c>
      <c r="D46" s="46">
        <f t="shared" si="4"/>
        <v>6042939.22</v>
      </c>
      <c r="E46" s="47">
        <v>1.40459</v>
      </c>
      <c r="F46" s="20">
        <f t="shared" si="0"/>
        <v>8487852</v>
      </c>
      <c r="G46" s="71">
        <v>30</v>
      </c>
      <c r="H46" s="71">
        <v>30</v>
      </c>
      <c r="I46" s="20">
        <f t="shared" si="2"/>
        <v>8487852</v>
      </c>
      <c r="J46" s="20">
        <v>0</v>
      </c>
      <c r="K46" s="20">
        <f t="shared" si="3"/>
        <v>8487852</v>
      </c>
    </row>
    <row r="47" spans="1:11" ht="10.5" customHeight="1">
      <c r="A47" s="18">
        <v>34182</v>
      </c>
      <c r="B47" s="44" t="s">
        <v>5</v>
      </c>
      <c r="C47" s="61" t="s">
        <v>93</v>
      </c>
      <c r="D47" s="46">
        <f t="shared" si="4"/>
        <v>8487852</v>
      </c>
      <c r="E47" s="47">
        <v>0.001193</v>
      </c>
      <c r="F47" s="20">
        <f t="shared" si="0"/>
        <v>10126.01</v>
      </c>
      <c r="G47" s="71">
        <v>30</v>
      </c>
      <c r="H47" s="71">
        <v>30</v>
      </c>
      <c r="I47" s="20">
        <f t="shared" si="2"/>
        <v>10126.01</v>
      </c>
      <c r="J47" s="20">
        <v>0</v>
      </c>
      <c r="K47" s="20">
        <f t="shared" si="3"/>
        <v>10126.01</v>
      </c>
    </row>
    <row r="48" spans="1:11" ht="10.5" customHeight="1">
      <c r="A48" s="18">
        <v>34213</v>
      </c>
      <c r="B48" s="44" t="s">
        <v>5</v>
      </c>
      <c r="C48" s="61" t="s">
        <v>94</v>
      </c>
      <c r="D48" s="46">
        <f t="shared" si="4"/>
        <v>10126.01</v>
      </c>
      <c r="E48" s="47">
        <v>1.433067</v>
      </c>
      <c r="F48" s="20">
        <f t="shared" si="0"/>
        <v>14511.25</v>
      </c>
      <c r="G48" s="71">
        <v>30</v>
      </c>
      <c r="H48" s="71">
        <v>30</v>
      </c>
      <c r="I48" s="20">
        <f t="shared" si="2"/>
        <v>14511.25</v>
      </c>
      <c r="J48" s="20">
        <v>0</v>
      </c>
      <c r="K48" s="20">
        <f t="shared" si="3"/>
        <v>14511.25</v>
      </c>
    </row>
    <row r="49" spans="1:11" ht="10.5" customHeight="1">
      <c r="A49" s="18">
        <v>34243</v>
      </c>
      <c r="B49" s="44" t="s">
        <v>5</v>
      </c>
      <c r="C49" s="61" t="s">
        <v>95</v>
      </c>
      <c r="D49" s="46">
        <f t="shared" si="4"/>
        <v>14511.25</v>
      </c>
      <c r="E49" s="47">
        <v>1.2517</v>
      </c>
      <c r="F49" s="20">
        <f t="shared" si="0"/>
        <v>18163.73</v>
      </c>
      <c r="G49" s="71">
        <v>30</v>
      </c>
      <c r="H49" s="71">
        <v>30</v>
      </c>
      <c r="I49" s="20">
        <f t="shared" si="2"/>
        <v>18163.73</v>
      </c>
      <c r="J49" s="20">
        <v>0</v>
      </c>
      <c r="K49" s="20">
        <f t="shared" si="3"/>
        <v>18163.73</v>
      </c>
    </row>
    <row r="50" spans="1:11" ht="10.5" customHeight="1">
      <c r="A50" s="18">
        <v>34274</v>
      </c>
      <c r="B50" s="44" t="s">
        <v>5</v>
      </c>
      <c r="C50" s="61" t="s">
        <v>96</v>
      </c>
      <c r="D50" s="46">
        <f t="shared" si="4"/>
        <v>18163.73</v>
      </c>
      <c r="E50" s="47">
        <v>1.2492</v>
      </c>
      <c r="F50" s="20">
        <f t="shared" si="0"/>
        <v>22690.13</v>
      </c>
      <c r="G50" s="71">
        <v>30</v>
      </c>
      <c r="H50" s="71">
        <v>30</v>
      </c>
      <c r="I50" s="20">
        <f t="shared" si="2"/>
        <v>22690.13</v>
      </c>
      <c r="J50" s="20">
        <v>0</v>
      </c>
      <c r="K50" s="20">
        <f t="shared" si="3"/>
        <v>22690.13</v>
      </c>
    </row>
    <row r="51" spans="1:11" ht="10.5" customHeight="1">
      <c r="A51" s="18">
        <v>34304</v>
      </c>
      <c r="B51" s="44" t="s">
        <v>5</v>
      </c>
      <c r="C51" s="61" t="s">
        <v>97</v>
      </c>
      <c r="D51" s="46">
        <f t="shared" si="4"/>
        <v>22690.13</v>
      </c>
      <c r="E51" s="47">
        <v>1.2489</v>
      </c>
      <c r="F51" s="20">
        <f t="shared" si="0"/>
        <v>28337.7</v>
      </c>
      <c r="G51" s="71">
        <v>30</v>
      </c>
      <c r="H51" s="71">
        <v>30</v>
      </c>
      <c r="I51" s="20">
        <f t="shared" si="2"/>
        <v>28337.7</v>
      </c>
      <c r="J51" s="20">
        <v>0</v>
      </c>
      <c r="K51" s="20">
        <f t="shared" si="3"/>
        <v>28337.7</v>
      </c>
    </row>
    <row r="52" spans="1:11" ht="10.5" customHeight="1">
      <c r="A52" s="18" t="s">
        <v>98</v>
      </c>
      <c r="B52" s="44" t="s">
        <v>5</v>
      </c>
      <c r="C52" s="61"/>
      <c r="D52" s="46">
        <f t="shared" si="4"/>
        <v>28337.7</v>
      </c>
      <c r="E52" s="47">
        <v>1</v>
      </c>
      <c r="F52" s="20">
        <f t="shared" si="0"/>
        <v>28337.7</v>
      </c>
      <c r="G52" s="71">
        <v>30</v>
      </c>
      <c r="H52" s="71">
        <v>30</v>
      </c>
      <c r="I52" s="20">
        <f t="shared" si="2"/>
        <v>28337.7</v>
      </c>
      <c r="J52" s="20">
        <v>0</v>
      </c>
      <c r="K52" s="20">
        <f t="shared" si="3"/>
        <v>28337.7</v>
      </c>
    </row>
    <row r="53" spans="1:11" ht="10.5" customHeight="1">
      <c r="A53" s="18">
        <v>34335</v>
      </c>
      <c r="B53" s="44" t="s">
        <v>5</v>
      </c>
      <c r="C53" s="61"/>
      <c r="D53" s="46">
        <f t="shared" si="4"/>
        <v>28337.7</v>
      </c>
      <c r="E53" s="60">
        <v>1.7528</v>
      </c>
      <c r="F53" s="20">
        <f t="shared" si="0"/>
        <v>49670.32</v>
      </c>
      <c r="G53" s="71">
        <v>30</v>
      </c>
      <c r="H53" s="71">
        <v>30</v>
      </c>
      <c r="I53" s="20">
        <f t="shared" si="2"/>
        <v>49670.32</v>
      </c>
      <c r="J53" s="20">
        <v>0</v>
      </c>
      <c r="K53" s="20">
        <f t="shared" si="3"/>
        <v>49670.32</v>
      </c>
    </row>
    <row r="54" spans="1:11" ht="10.5" customHeight="1">
      <c r="A54" s="18">
        <v>34366</v>
      </c>
      <c r="B54" s="44" t="s">
        <v>5</v>
      </c>
      <c r="C54" s="61" t="s">
        <v>99</v>
      </c>
      <c r="D54" s="20">
        <f t="shared" si="4"/>
        <v>49670.32</v>
      </c>
      <c r="E54" s="47">
        <v>1.3025</v>
      </c>
      <c r="F54" s="20">
        <f t="shared" si="0"/>
        <v>64695.59</v>
      </c>
      <c r="G54" s="71">
        <v>30</v>
      </c>
      <c r="H54" s="71">
        <v>30</v>
      </c>
      <c r="I54" s="20">
        <f t="shared" si="2"/>
        <v>64695.59</v>
      </c>
      <c r="J54" s="20">
        <v>0</v>
      </c>
      <c r="K54" s="20">
        <f t="shared" si="3"/>
        <v>64695.59</v>
      </c>
    </row>
    <row r="55" spans="1:11" ht="10.5" customHeight="1">
      <c r="A55" s="18">
        <v>34394</v>
      </c>
      <c r="B55" s="44" t="s">
        <v>5</v>
      </c>
      <c r="C55" s="62" t="s">
        <v>100</v>
      </c>
      <c r="D55" s="20">
        <f>F54/637.64</f>
        <v>101.46</v>
      </c>
      <c r="E55" s="47">
        <v>1.3967</v>
      </c>
      <c r="F55" s="20">
        <f t="shared" si="0"/>
        <v>141.71</v>
      </c>
      <c r="G55" s="71">
        <v>30</v>
      </c>
      <c r="H55" s="71">
        <v>30</v>
      </c>
      <c r="I55" s="20">
        <f t="shared" si="2"/>
        <v>141.71</v>
      </c>
      <c r="J55" s="20">
        <v>0</v>
      </c>
      <c r="K55" s="20">
        <f t="shared" si="3"/>
        <v>141.71</v>
      </c>
    </row>
    <row r="56" spans="1:11" ht="10.5" customHeight="1">
      <c r="A56" s="59">
        <v>34425</v>
      </c>
      <c r="B56" s="44" t="s">
        <v>5</v>
      </c>
      <c r="C56" s="63"/>
      <c r="D56" s="46">
        <f>F55</f>
        <v>141.71</v>
      </c>
      <c r="E56" s="47">
        <v>1</v>
      </c>
      <c r="F56" s="20">
        <f t="shared" si="0"/>
        <v>141.71</v>
      </c>
      <c r="G56" s="71">
        <v>30</v>
      </c>
      <c r="H56" s="71">
        <v>30</v>
      </c>
      <c r="I56" s="20">
        <f t="shared" si="2"/>
        <v>141.71</v>
      </c>
      <c r="J56" s="20">
        <v>0</v>
      </c>
      <c r="K56" s="20">
        <f t="shared" si="3"/>
        <v>141.71</v>
      </c>
    </row>
    <row r="57" spans="1:11" ht="10.5" customHeight="1">
      <c r="A57" s="18">
        <v>34455</v>
      </c>
      <c r="B57" s="44" t="s">
        <v>5</v>
      </c>
      <c r="C57" s="48"/>
      <c r="D57" s="46">
        <f aca="true" t="shared" si="5" ref="D57:D120">F56</f>
        <v>141.71</v>
      </c>
      <c r="E57" s="47">
        <v>1</v>
      </c>
      <c r="F57" s="20">
        <f t="shared" si="0"/>
        <v>141.71</v>
      </c>
      <c r="G57" s="71">
        <v>30</v>
      </c>
      <c r="H57" s="71">
        <v>30</v>
      </c>
      <c r="I57" s="20">
        <f t="shared" si="2"/>
        <v>141.71</v>
      </c>
      <c r="J57" s="20">
        <v>0</v>
      </c>
      <c r="K57" s="20">
        <f t="shared" si="3"/>
        <v>141.71</v>
      </c>
    </row>
    <row r="58" spans="1:11" ht="10.5" customHeight="1">
      <c r="A58" s="18">
        <v>34486</v>
      </c>
      <c r="B58" s="44" t="s">
        <v>5</v>
      </c>
      <c r="C58" s="48"/>
      <c r="D58" s="46">
        <f t="shared" si="5"/>
        <v>141.71</v>
      </c>
      <c r="E58" s="47">
        <v>1</v>
      </c>
      <c r="F58" s="20">
        <f t="shared" si="0"/>
        <v>141.71</v>
      </c>
      <c r="G58" s="71">
        <v>30</v>
      </c>
      <c r="H58" s="71">
        <v>30</v>
      </c>
      <c r="I58" s="20">
        <f t="shared" si="2"/>
        <v>141.71</v>
      </c>
      <c r="J58" s="20">
        <v>0</v>
      </c>
      <c r="K58" s="20">
        <f t="shared" si="3"/>
        <v>141.71</v>
      </c>
    </row>
    <row r="59" spans="1:11" ht="10.5" customHeight="1">
      <c r="A59" s="18">
        <v>34516</v>
      </c>
      <c r="B59" s="44" t="s">
        <v>5</v>
      </c>
      <c r="C59" s="48"/>
      <c r="D59" s="46">
        <f t="shared" si="5"/>
        <v>141.71</v>
      </c>
      <c r="E59" s="47">
        <v>1</v>
      </c>
      <c r="F59" s="20">
        <f t="shared" si="0"/>
        <v>141.71</v>
      </c>
      <c r="G59" s="71">
        <v>30</v>
      </c>
      <c r="H59" s="71">
        <v>30</v>
      </c>
      <c r="I59" s="20">
        <f t="shared" si="2"/>
        <v>141.71</v>
      </c>
      <c r="J59" s="20">
        <v>0</v>
      </c>
      <c r="K59" s="20">
        <f t="shared" si="3"/>
        <v>141.71</v>
      </c>
    </row>
    <row r="60" spans="1:11" ht="10.5" customHeight="1">
      <c r="A60" s="18">
        <v>34547</v>
      </c>
      <c r="B60" s="44" t="s">
        <v>5</v>
      </c>
      <c r="C60" s="48"/>
      <c r="D60" s="46">
        <f t="shared" si="5"/>
        <v>141.71</v>
      </c>
      <c r="E60" s="47">
        <v>1</v>
      </c>
      <c r="F60" s="20">
        <f t="shared" si="0"/>
        <v>141.71</v>
      </c>
      <c r="G60" s="71">
        <v>30</v>
      </c>
      <c r="H60" s="71">
        <v>30</v>
      </c>
      <c r="I60" s="20">
        <f t="shared" si="2"/>
        <v>141.71</v>
      </c>
      <c r="J60" s="20">
        <v>0</v>
      </c>
      <c r="K60" s="20">
        <f t="shared" si="3"/>
        <v>141.71</v>
      </c>
    </row>
    <row r="61" spans="1:11" ht="10.5" customHeight="1">
      <c r="A61" s="18">
        <v>34578</v>
      </c>
      <c r="B61" s="44" t="s">
        <v>5</v>
      </c>
      <c r="C61" s="48"/>
      <c r="D61" s="46">
        <f t="shared" si="5"/>
        <v>141.71</v>
      </c>
      <c r="E61" s="47">
        <v>1</v>
      </c>
      <c r="F61" s="20">
        <f t="shared" si="0"/>
        <v>141.71</v>
      </c>
      <c r="G61" s="71">
        <v>30</v>
      </c>
      <c r="H61" s="71">
        <v>30</v>
      </c>
      <c r="I61" s="20">
        <f t="shared" si="2"/>
        <v>141.71</v>
      </c>
      <c r="J61" s="20">
        <v>0</v>
      </c>
      <c r="K61" s="20">
        <f t="shared" si="3"/>
        <v>141.71</v>
      </c>
    </row>
    <row r="62" spans="1:11" ht="10.5" customHeight="1">
      <c r="A62" s="18">
        <v>34608</v>
      </c>
      <c r="B62" s="44" t="s">
        <v>5</v>
      </c>
      <c r="C62" s="48"/>
      <c r="D62" s="46">
        <f t="shared" si="5"/>
        <v>141.71</v>
      </c>
      <c r="E62" s="47">
        <v>1</v>
      </c>
      <c r="F62" s="20">
        <f t="shared" si="0"/>
        <v>141.71</v>
      </c>
      <c r="G62" s="71">
        <v>30</v>
      </c>
      <c r="H62" s="71">
        <v>30</v>
      </c>
      <c r="I62" s="20">
        <f t="shared" si="2"/>
        <v>141.71</v>
      </c>
      <c r="J62" s="20">
        <v>0</v>
      </c>
      <c r="K62" s="20">
        <f t="shared" si="3"/>
        <v>141.71</v>
      </c>
    </row>
    <row r="63" spans="1:11" ht="10.5" customHeight="1">
      <c r="A63" s="18">
        <v>34639</v>
      </c>
      <c r="B63" s="44" t="s">
        <v>5</v>
      </c>
      <c r="C63" s="48"/>
      <c r="D63" s="46">
        <f t="shared" si="5"/>
        <v>141.71</v>
      </c>
      <c r="E63" s="47">
        <v>1</v>
      </c>
      <c r="F63" s="20">
        <f t="shared" si="0"/>
        <v>141.71</v>
      </c>
      <c r="G63" s="71">
        <v>30</v>
      </c>
      <c r="H63" s="71">
        <v>30</v>
      </c>
      <c r="I63" s="20">
        <f t="shared" si="2"/>
        <v>141.71</v>
      </c>
      <c r="J63" s="20">
        <v>0</v>
      </c>
      <c r="K63" s="20">
        <f t="shared" si="3"/>
        <v>141.71</v>
      </c>
    </row>
    <row r="64" spans="1:11" ht="10.5" customHeight="1">
      <c r="A64" s="18">
        <v>34669</v>
      </c>
      <c r="B64" s="44" t="s">
        <v>5</v>
      </c>
      <c r="C64" s="48"/>
      <c r="D64" s="46">
        <f t="shared" si="5"/>
        <v>141.71</v>
      </c>
      <c r="E64" s="47">
        <v>1</v>
      </c>
      <c r="F64" s="20">
        <f t="shared" si="0"/>
        <v>141.71</v>
      </c>
      <c r="G64" s="71">
        <v>30</v>
      </c>
      <c r="H64" s="71">
        <v>30</v>
      </c>
      <c r="I64" s="20">
        <f t="shared" si="2"/>
        <v>141.71</v>
      </c>
      <c r="J64" s="20">
        <v>0</v>
      </c>
      <c r="K64" s="20">
        <f t="shared" si="3"/>
        <v>141.71</v>
      </c>
    </row>
    <row r="65" spans="1:11" ht="10.5" customHeight="1">
      <c r="A65" s="18" t="s">
        <v>101</v>
      </c>
      <c r="B65" s="44" t="s">
        <v>5</v>
      </c>
      <c r="C65" s="48"/>
      <c r="D65" s="46">
        <f t="shared" si="5"/>
        <v>141.71</v>
      </c>
      <c r="E65" s="47">
        <v>1</v>
      </c>
      <c r="F65" s="20">
        <f t="shared" si="0"/>
        <v>141.71</v>
      </c>
      <c r="G65" s="71">
        <v>30</v>
      </c>
      <c r="H65" s="71">
        <v>30</v>
      </c>
      <c r="I65" s="20">
        <f t="shared" si="2"/>
        <v>141.71</v>
      </c>
      <c r="J65" s="20">
        <v>0</v>
      </c>
      <c r="K65" s="20">
        <f t="shared" si="3"/>
        <v>141.71</v>
      </c>
    </row>
    <row r="66" spans="1:11" ht="10.5" customHeight="1">
      <c r="A66" s="18">
        <v>34700</v>
      </c>
      <c r="B66" s="44" t="s">
        <v>5</v>
      </c>
      <c r="C66" s="48"/>
      <c r="D66" s="46">
        <f t="shared" si="5"/>
        <v>141.71</v>
      </c>
      <c r="E66" s="47">
        <v>1</v>
      </c>
      <c r="F66" s="20">
        <f t="shared" si="0"/>
        <v>141.71</v>
      </c>
      <c r="G66" s="71">
        <v>30</v>
      </c>
      <c r="H66" s="71">
        <v>30</v>
      </c>
      <c r="I66" s="20">
        <f t="shared" si="2"/>
        <v>141.71</v>
      </c>
      <c r="J66" s="20">
        <v>0</v>
      </c>
      <c r="K66" s="20">
        <f t="shared" si="3"/>
        <v>141.71</v>
      </c>
    </row>
    <row r="67" spans="1:11" ht="10.5" customHeight="1">
      <c r="A67" s="18">
        <v>34731</v>
      </c>
      <c r="B67" s="44" t="s">
        <v>5</v>
      </c>
      <c r="C67" s="48"/>
      <c r="D67" s="46">
        <f t="shared" si="5"/>
        <v>141.71</v>
      </c>
      <c r="E67" s="47">
        <v>1</v>
      </c>
      <c r="F67" s="20">
        <f t="shared" si="0"/>
        <v>141.71</v>
      </c>
      <c r="G67" s="71">
        <v>30</v>
      </c>
      <c r="H67" s="71">
        <v>30</v>
      </c>
      <c r="I67" s="20">
        <f t="shared" si="2"/>
        <v>141.71</v>
      </c>
      <c r="J67" s="20">
        <v>0</v>
      </c>
      <c r="K67" s="20">
        <f t="shared" si="3"/>
        <v>141.71</v>
      </c>
    </row>
    <row r="68" spans="1:11" ht="10.5" customHeight="1">
      <c r="A68" s="18">
        <v>34759</v>
      </c>
      <c r="B68" s="44" t="s">
        <v>5</v>
      </c>
      <c r="C68" s="48"/>
      <c r="D68" s="46">
        <f t="shared" si="5"/>
        <v>141.71</v>
      </c>
      <c r="E68" s="47">
        <v>1</v>
      </c>
      <c r="F68" s="20">
        <f t="shared" si="0"/>
        <v>141.71</v>
      </c>
      <c r="G68" s="71">
        <v>30</v>
      </c>
      <c r="H68" s="71">
        <v>30</v>
      </c>
      <c r="I68" s="20">
        <f t="shared" si="2"/>
        <v>141.71</v>
      </c>
      <c r="J68" s="20">
        <v>0</v>
      </c>
      <c r="K68" s="20">
        <f t="shared" si="3"/>
        <v>141.71</v>
      </c>
    </row>
    <row r="69" spans="1:11" ht="10.5" customHeight="1">
      <c r="A69" s="18">
        <v>34790</v>
      </c>
      <c r="B69" s="44" t="s">
        <v>5</v>
      </c>
      <c r="C69" s="48"/>
      <c r="D69" s="46">
        <f t="shared" si="5"/>
        <v>141.71</v>
      </c>
      <c r="E69" s="47">
        <v>1</v>
      </c>
      <c r="F69" s="20">
        <f t="shared" si="0"/>
        <v>141.71</v>
      </c>
      <c r="G69" s="71">
        <v>30</v>
      </c>
      <c r="H69" s="71">
        <v>30</v>
      </c>
      <c r="I69" s="20">
        <f t="shared" si="2"/>
        <v>141.71</v>
      </c>
      <c r="J69" s="20">
        <v>0</v>
      </c>
      <c r="K69" s="20">
        <f t="shared" si="3"/>
        <v>141.71</v>
      </c>
    </row>
    <row r="70" spans="1:11" ht="10.5" customHeight="1">
      <c r="A70" s="18">
        <v>34820</v>
      </c>
      <c r="B70" s="44" t="s">
        <v>5</v>
      </c>
      <c r="C70" s="64" t="s">
        <v>102</v>
      </c>
      <c r="D70" s="46">
        <f t="shared" si="5"/>
        <v>141.71</v>
      </c>
      <c r="E70" s="47">
        <v>1.428572</v>
      </c>
      <c r="F70" s="20">
        <f t="shared" si="0"/>
        <v>202.44</v>
      </c>
      <c r="G70" s="71">
        <v>30</v>
      </c>
      <c r="H70" s="71">
        <v>30</v>
      </c>
      <c r="I70" s="20">
        <f t="shared" si="2"/>
        <v>202.44</v>
      </c>
      <c r="J70" s="20">
        <v>0</v>
      </c>
      <c r="K70" s="20">
        <f t="shared" si="3"/>
        <v>202.44</v>
      </c>
    </row>
    <row r="71" spans="1:11" ht="10.5" customHeight="1">
      <c r="A71" s="18">
        <v>34851</v>
      </c>
      <c r="B71" s="44" t="s">
        <v>5</v>
      </c>
      <c r="C71" s="48"/>
      <c r="D71" s="46">
        <f t="shared" si="5"/>
        <v>202.44</v>
      </c>
      <c r="E71" s="60">
        <v>1</v>
      </c>
      <c r="F71" s="20">
        <f t="shared" si="0"/>
        <v>202.44</v>
      </c>
      <c r="G71" s="71">
        <v>30</v>
      </c>
      <c r="H71" s="71">
        <v>30</v>
      </c>
      <c r="I71" s="20">
        <f t="shared" si="2"/>
        <v>202.44</v>
      </c>
      <c r="J71" s="20">
        <v>0</v>
      </c>
      <c r="K71" s="20">
        <f t="shared" si="3"/>
        <v>202.44</v>
      </c>
    </row>
    <row r="72" spans="1:11" ht="10.5" customHeight="1">
      <c r="A72" s="18">
        <v>34881</v>
      </c>
      <c r="B72" s="44" t="s">
        <v>5</v>
      </c>
      <c r="C72" s="48"/>
      <c r="D72" s="46">
        <f t="shared" si="5"/>
        <v>202.44</v>
      </c>
      <c r="E72" s="47">
        <v>1</v>
      </c>
      <c r="F72" s="20">
        <f t="shared" si="0"/>
        <v>202.44</v>
      </c>
      <c r="G72" s="71">
        <v>30</v>
      </c>
      <c r="H72" s="71">
        <v>30</v>
      </c>
      <c r="I72" s="20">
        <f t="shared" si="2"/>
        <v>202.44</v>
      </c>
      <c r="J72" s="20">
        <v>0</v>
      </c>
      <c r="K72" s="20">
        <f t="shared" si="3"/>
        <v>202.44</v>
      </c>
    </row>
    <row r="73" spans="1:11" ht="10.5" customHeight="1">
      <c r="A73" s="18">
        <v>34912</v>
      </c>
      <c r="B73" s="44" t="s">
        <v>5</v>
      </c>
      <c r="C73" s="48"/>
      <c r="D73" s="46">
        <f t="shared" si="5"/>
        <v>202.44</v>
      </c>
      <c r="E73" s="47">
        <v>1</v>
      </c>
      <c r="F73" s="20">
        <f t="shared" si="0"/>
        <v>202.44</v>
      </c>
      <c r="G73" s="71">
        <v>30</v>
      </c>
      <c r="H73" s="71">
        <v>30</v>
      </c>
      <c r="I73" s="20">
        <f t="shared" si="2"/>
        <v>202.44</v>
      </c>
      <c r="J73" s="20">
        <v>0</v>
      </c>
      <c r="K73" s="20">
        <f t="shared" si="3"/>
        <v>202.44</v>
      </c>
    </row>
    <row r="74" spans="1:11" ht="10.5" customHeight="1">
      <c r="A74" s="18">
        <v>34943</v>
      </c>
      <c r="B74" s="44" t="s">
        <v>5</v>
      </c>
      <c r="C74" s="48"/>
      <c r="D74" s="46">
        <f t="shared" si="5"/>
        <v>202.44</v>
      </c>
      <c r="E74" s="47">
        <v>1</v>
      </c>
      <c r="F74" s="20">
        <f t="shared" si="0"/>
        <v>202.44</v>
      </c>
      <c r="G74" s="71">
        <v>30</v>
      </c>
      <c r="H74" s="71">
        <v>30</v>
      </c>
      <c r="I74" s="20">
        <f t="shared" si="2"/>
        <v>202.44</v>
      </c>
      <c r="J74" s="20">
        <v>0</v>
      </c>
      <c r="K74" s="20">
        <f t="shared" si="3"/>
        <v>202.44</v>
      </c>
    </row>
    <row r="75" spans="1:11" ht="10.5" customHeight="1">
      <c r="A75" s="18">
        <v>34973</v>
      </c>
      <c r="B75" s="44" t="s">
        <v>5</v>
      </c>
      <c r="C75" s="48"/>
      <c r="D75" s="46">
        <f t="shared" si="5"/>
        <v>202.44</v>
      </c>
      <c r="E75" s="47">
        <v>1</v>
      </c>
      <c r="F75" s="20">
        <f t="shared" si="0"/>
        <v>202.44</v>
      </c>
      <c r="G75" s="71">
        <v>30</v>
      </c>
      <c r="H75" s="71">
        <v>30</v>
      </c>
      <c r="I75" s="20">
        <f t="shared" si="2"/>
        <v>202.44</v>
      </c>
      <c r="J75" s="20">
        <v>0</v>
      </c>
      <c r="K75" s="20">
        <f t="shared" si="3"/>
        <v>202.44</v>
      </c>
    </row>
    <row r="76" spans="1:11" ht="10.5" customHeight="1">
      <c r="A76" s="18">
        <v>35004</v>
      </c>
      <c r="B76" s="44" t="s">
        <v>5</v>
      </c>
      <c r="C76" s="48"/>
      <c r="D76" s="46">
        <f t="shared" si="5"/>
        <v>202.44</v>
      </c>
      <c r="E76" s="47">
        <v>1</v>
      </c>
      <c r="F76" s="20">
        <f t="shared" si="0"/>
        <v>202.44</v>
      </c>
      <c r="G76" s="71">
        <v>30</v>
      </c>
      <c r="H76" s="71">
        <v>30</v>
      </c>
      <c r="I76" s="20">
        <f t="shared" si="2"/>
        <v>202.44</v>
      </c>
      <c r="J76" s="20">
        <v>0</v>
      </c>
      <c r="K76" s="20">
        <f t="shared" si="3"/>
        <v>202.44</v>
      </c>
    </row>
    <row r="77" spans="1:11" ht="10.5" customHeight="1">
      <c r="A77" s="18">
        <v>35034</v>
      </c>
      <c r="B77" s="44" t="s">
        <v>5</v>
      </c>
      <c r="C77" s="48"/>
      <c r="D77" s="46">
        <f t="shared" si="5"/>
        <v>202.44</v>
      </c>
      <c r="E77" s="47">
        <v>1</v>
      </c>
      <c r="F77" s="20">
        <f t="shared" si="0"/>
        <v>202.44</v>
      </c>
      <c r="G77" s="71">
        <v>30</v>
      </c>
      <c r="H77" s="71">
        <v>30</v>
      </c>
      <c r="I77" s="20">
        <f t="shared" si="2"/>
        <v>202.44</v>
      </c>
      <c r="J77" s="20">
        <v>0</v>
      </c>
      <c r="K77" s="20">
        <f t="shared" si="3"/>
        <v>202.44</v>
      </c>
    </row>
    <row r="78" spans="1:11" ht="10.5" customHeight="1">
      <c r="A78" s="18" t="s">
        <v>103</v>
      </c>
      <c r="B78" s="44" t="s">
        <v>5</v>
      </c>
      <c r="C78" s="48"/>
      <c r="D78" s="46">
        <f t="shared" si="5"/>
        <v>202.44</v>
      </c>
      <c r="E78" s="47">
        <v>1</v>
      </c>
      <c r="F78" s="20">
        <f t="shared" si="0"/>
        <v>202.44</v>
      </c>
      <c r="G78" s="71">
        <v>30</v>
      </c>
      <c r="H78" s="71">
        <v>30</v>
      </c>
      <c r="I78" s="20">
        <f t="shared" si="2"/>
        <v>202.44</v>
      </c>
      <c r="J78" s="20">
        <v>0</v>
      </c>
      <c r="K78" s="20">
        <f t="shared" si="3"/>
        <v>202.44</v>
      </c>
    </row>
    <row r="79" spans="1:11" ht="10.5" customHeight="1">
      <c r="A79" s="18">
        <v>35065</v>
      </c>
      <c r="B79" s="44" t="s">
        <v>5</v>
      </c>
      <c r="C79" s="48"/>
      <c r="D79" s="46">
        <f t="shared" si="5"/>
        <v>202.44</v>
      </c>
      <c r="E79" s="47">
        <v>1</v>
      </c>
      <c r="F79" s="20">
        <f t="shared" si="0"/>
        <v>202.44</v>
      </c>
      <c r="G79" s="71">
        <v>30</v>
      </c>
      <c r="H79" s="71">
        <v>30</v>
      </c>
      <c r="I79" s="20">
        <f t="shared" si="2"/>
        <v>202.44</v>
      </c>
      <c r="J79" s="20">
        <v>0</v>
      </c>
      <c r="K79" s="20">
        <f t="shared" si="3"/>
        <v>202.44</v>
      </c>
    </row>
    <row r="80" spans="1:11" ht="10.5" customHeight="1">
      <c r="A80" s="18">
        <v>35096</v>
      </c>
      <c r="B80" s="44" t="s">
        <v>5</v>
      </c>
      <c r="C80" s="48"/>
      <c r="D80" s="46">
        <f t="shared" si="5"/>
        <v>202.44</v>
      </c>
      <c r="E80" s="47">
        <v>1</v>
      </c>
      <c r="F80" s="20">
        <f t="shared" si="0"/>
        <v>202.44</v>
      </c>
      <c r="G80" s="71">
        <v>30</v>
      </c>
      <c r="H80" s="71">
        <v>30</v>
      </c>
      <c r="I80" s="20">
        <f t="shared" si="2"/>
        <v>202.44</v>
      </c>
      <c r="J80" s="20">
        <v>0</v>
      </c>
      <c r="K80" s="20">
        <f t="shared" si="3"/>
        <v>202.44</v>
      </c>
    </row>
    <row r="81" spans="1:11" ht="10.5" customHeight="1">
      <c r="A81" s="18">
        <v>35125</v>
      </c>
      <c r="B81" s="44" t="s">
        <v>5</v>
      </c>
      <c r="C81" s="48"/>
      <c r="D81" s="46">
        <f t="shared" si="5"/>
        <v>202.44</v>
      </c>
      <c r="E81" s="47">
        <v>1</v>
      </c>
      <c r="F81" s="20">
        <f t="shared" si="0"/>
        <v>202.44</v>
      </c>
      <c r="G81" s="71">
        <v>30</v>
      </c>
      <c r="H81" s="71">
        <v>30</v>
      </c>
      <c r="I81" s="20">
        <f t="shared" si="2"/>
        <v>202.44</v>
      </c>
      <c r="J81" s="20">
        <v>0</v>
      </c>
      <c r="K81" s="20">
        <f t="shared" si="3"/>
        <v>202.44</v>
      </c>
    </row>
    <row r="82" spans="1:11" ht="10.5" customHeight="1">
      <c r="A82" s="18">
        <v>35156</v>
      </c>
      <c r="B82" s="44" t="s">
        <v>5</v>
      </c>
      <c r="C82" s="48"/>
      <c r="D82" s="46">
        <f t="shared" si="5"/>
        <v>202.44</v>
      </c>
      <c r="E82" s="47">
        <v>1</v>
      </c>
      <c r="F82" s="20">
        <f t="shared" si="0"/>
        <v>202.44</v>
      </c>
      <c r="G82" s="71">
        <v>30</v>
      </c>
      <c r="H82" s="71">
        <v>30</v>
      </c>
      <c r="I82" s="20">
        <f t="shared" si="2"/>
        <v>202.44</v>
      </c>
      <c r="J82" s="20">
        <v>0</v>
      </c>
      <c r="K82" s="20">
        <f t="shared" si="3"/>
        <v>202.44</v>
      </c>
    </row>
    <row r="83" spans="1:11" ht="10.5" customHeight="1">
      <c r="A83" s="18">
        <v>35186</v>
      </c>
      <c r="B83" s="44" t="s">
        <v>5</v>
      </c>
      <c r="C83" s="61" t="s">
        <v>104</v>
      </c>
      <c r="D83" s="46">
        <f t="shared" si="5"/>
        <v>202.44</v>
      </c>
      <c r="E83" s="47">
        <v>1.15</v>
      </c>
      <c r="F83" s="20">
        <f t="shared" si="0"/>
        <v>232.81</v>
      </c>
      <c r="G83" s="71">
        <v>30</v>
      </c>
      <c r="H83" s="71">
        <v>30</v>
      </c>
      <c r="I83" s="20">
        <f t="shared" si="2"/>
        <v>232.81</v>
      </c>
      <c r="J83" s="20">
        <v>0</v>
      </c>
      <c r="K83" s="20">
        <f t="shared" si="3"/>
        <v>232.81</v>
      </c>
    </row>
    <row r="84" spans="1:11" ht="10.5" customHeight="1">
      <c r="A84" s="18">
        <v>35217</v>
      </c>
      <c r="B84" s="44" t="s">
        <v>5</v>
      </c>
      <c r="C84" s="48"/>
      <c r="D84" s="46">
        <f t="shared" si="5"/>
        <v>232.81</v>
      </c>
      <c r="E84" s="47">
        <v>1</v>
      </c>
      <c r="F84" s="20">
        <f t="shared" si="0"/>
        <v>232.81</v>
      </c>
      <c r="G84" s="71">
        <v>30</v>
      </c>
      <c r="H84" s="71">
        <v>30</v>
      </c>
      <c r="I84" s="20">
        <f t="shared" si="2"/>
        <v>232.81</v>
      </c>
      <c r="J84" s="20">
        <v>0</v>
      </c>
      <c r="K84" s="20">
        <f t="shared" si="3"/>
        <v>232.81</v>
      </c>
    </row>
    <row r="85" spans="1:11" ht="10.5" customHeight="1">
      <c r="A85" s="43">
        <v>35247</v>
      </c>
      <c r="B85" s="44" t="s">
        <v>5</v>
      </c>
      <c r="C85" s="45"/>
      <c r="D85" s="46">
        <f t="shared" si="5"/>
        <v>232.81</v>
      </c>
      <c r="E85" s="47">
        <v>1</v>
      </c>
      <c r="F85" s="20">
        <f aca="true" t="shared" si="6" ref="F85:F115">D85*E85</f>
        <v>232.81</v>
      </c>
      <c r="G85" s="71">
        <v>30</v>
      </c>
      <c r="H85" s="71">
        <v>30</v>
      </c>
      <c r="I85" s="20">
        <f>F85*G85/H85</f>
        <v>232.81</v>
      </c>
      <c r="J85" s="20">
        <v>0</v>
      </c>
      <c r="K85" s="20">
        <f t="shared" si="3"/>
        <v>232.81</v>
      </c>
    </row>
    <row r="86" spans="1:11" ht="10.5" customHeight="1">
      <c r="A86" s="43">
        <v>35278</v>
      </c>
      <c r="B86" s="44" t="s">
        <v>5</v>
      </c>
      <c r="C86" s="45"/>
      <c r="D86" s="46">
        <f t="shared" si="5"/>
        <v>232.81</v>
      </c>
      <c r="E86" s="47">
        <v>1</v>
      </c>
      <c r="F86" s="20">
        <f t="shared" si="6"/>
        <v>232.81</v>
      </c>
      <c r="G86" s="71">
        <v>30</v>
      </c>
      <c r="H86" s="71">
        <v>30</v>
      </c>
      <c r="I86" s="20">
        <f>F86*G86/H86</f>
        <v>232.81</v>
      </c>
      <c r="J86" s="20">
        <v>0</v>
      </c>
      <c r="K86" s="20">
        <f t="shared" si="3"/>
        <v>232.81</v>
      </c>
    </row>
    <row r="87" spans="1:11" ht="10.5" customHeight="1">
      <c r="A87" s="43">
        <v>35309</v>
      </c>
      <c r="B87" s="44" t="s">
        <v>5</v>
      </c>
      <c r="C87" s="45"/>
      <c r="D87" s="46">
        <f t="shared" si="5"/>
        <v>232.81</v>
      </c>
      <c r="E87" s="47">
        <v>1</v>
      </c>
      <c r="F87" s="20">
        <f t="shared" si="6"/>
        <v>232.81</v>
      </c>
      <c r="G87" s="71">
        <v>30</v>
      </c>
      <c r="H87" s="71">
        <v>30</v>
      </c>
      <c r="I87" s="20">
        <f aca="true" t="shared" si="7" ref="I87:I150">F87*G87/H87</f>
        <v>232.81</v>
      </c>
      <c r="J87" s="20">
        <v>0</v>
      </c>
      <c r="K87" s="20">
        <f aca="true" t="shared" si="8" ref="K87:K150">I87-J87</f>
        <v>232.81</v>
      </c>
    </row>
    <row r="88" spans="1:11" ht="10.5" customHeight="1">
      <c r="A88" s="43">
        <v>35339</v>
      </c>
      <c r="B88" s="44" t="s">
        <v>5</v>
      </c>
      <c r="C88" s="45"/>
      <c r="D88" s="46">
        <f t="shared" si="5"/>
        <v>232.81</v>
      </c>
      <c r="E88" s="47">
        <v>1</v>
      </c>
      <c r="F88" s="20">
        <f t="shared" si="6"/>
        <v>232.81</v>
      </c>
      <c r="G88" s="71">
        <v>30</v>
      </c>
      <c r="H88" s="71">
        <v>30</v>
      </c>
      <c r="I88" s="20">
        <f t="shared" si="7"/>
        <v>232.81</v>
      </c>
      <c r="J88" s="20">
        <v>0</v>
      </c>
      <c r="K88" s="20">
        <f t="shared" si="8"/>
        <v>232.81</v>
      </c>
    </row>
    <row r="89" spans="1:11" ht="10.5" customHeight="1">
      <c r="A89" s="43">
        <v>35370</v>
      </c>
      <c r="B89" s="44" t="s">
        <v>5</v>
      </c>
      <c r="C89" s="45"/>
      <c r="D89" s="46">
        <f t="shared" si="5"/>
        <v>232.81</v>
      </c>
      <c r="E89" s="47">
        <v>1</v>
      </c>
      <c r="F89" s="20">
        <f t="shared" si="6"/>
        <v>232.81</v>
      </c>
      <c r="G89" s="71">
        <v>30</v>
      </c>
      <c r="H89" s="71">
        <v>30</v>
      </c>
      <c r="I89" s="20">
        <f t="shared" si="7"/>
        <v>232.81</v>
      </c>
      <c r="J89" s="20">
        <v>0</v>
      </c>
      <c r="K89" s="20">
        <f t="shared" si="8"/>
        <v>232.81</v>
      </c>
    </row>
    <row r="90" spans="1:11" ht="10.5" customHeight="1">
      <c r="A90" s="43">
        <v>35400</v>
      </c>
      <c r="B90" s="44" t="s">
        <v>5</v>
      </c>
      <c r="C90" s="45"/>
      <c r="D90" s="46">
        <f t="shared" si="5"/>
        <v>232.81</v>
      </c>
      <c r="E90" s="47">
        <v>1</v>
      </c>
      <c r="F90" s="20">
        <f t="shared" si="6"/>
        <v>232.81</v>
      </c>
      <c r="G90" s="71">
        <v>30</v>
      </c>
      <c r="H90" s="71">
        <v>30</v>
      </c>
      <c r="I90" s="20">
        <f t="shared" si="7"/>
        <v>232.81</v>
      </c>
      <c r="J90" s="20">
        <v>0</v>
      </c>
      <c r="K90" s="20">
        <f t="shared" si="8"/>
        <v>232.81</v>
      </c>
    </row>
    <row r="91" spans="1:11" ht="10.5" customHeight="1">
      <c r="A91" s="18" t="s">
        <v>105</v>
      </c>
      <c r="B91" s="44" t="s">
        <v>5</v>
      </c>
      <c r="C91" s="48"/>
      <c r="D91" s="46">
        <f t="shared" si="5"/>
        <v>232.81</v>
      </c>
      <c r="E91" s="60">
        <v>1</v>
      </c>
      <c r="F91" s="20">
        <f t="shared" si="6"/>
        <v>232.81</v>
      </c>
      <c r="G91" s="71">
        <v>30</v>
      </c>
      <c r="H91" s="71">
        <v>30</v>
      </c>
      <c r="I91" s="20">
        <f t="shared" si="7"/>
        <v>232.81</v>
      </c>
      <c r="J91" s="20">
        <v>0</v>
      </c>
      <c r="K91" s="20">
        <f t="shared" si="8"/>
        <v>232.81</v>
      </c>
    </row>
    <row r="92" spans="1:11" ht="10.5" customHeight="1">
      <c r="A92" s="43">
        <v>35431</v>
      </c>
      <c r="B92" s="44" t="s">
        <v>5</v>
      </c>
      <c r="C92" s="45"/>
      <c r="D92" s="46">
        <f t="shared" si="5"/>
        <v>232.81</v>
      </c>
      <c r="E92" s="47">
        <v>1</v>
      </c>
      <c r="F92" s="20">
        <f t="shared" si="6"/>
        <v>232.81</v>
      </c>
      <c r="G92" s="71">
        <v>30</v>
      </c>
      <c r="H92" s="71">
        <v>30</v>
      </c>
      <c r="I92" s="20">
        <f t="shared" si="7"/>
        <v>232.81</v>
      </c>
      <c r="J92" s="20">
        <v>0</v>
      </c>
      <c r="K92" s="20">
        <f t="shared" si="8"/>
        <v>232.81</v>
      </c>
    </row>
    <row r="93" spans="1:11" ht="10.5" customHeight="1">
      <c r="A93" s="43">
        <v>35462</v>
      </c>
      <c r="B93" s="44" t="s">
        <v>5</v>
      </c>
      <c r="C93" s="45"/>
      <c r="D93" s="46">
        <f t="shared" si="5"/>
        <v>232.81</v>
      </c>
      <c r="E93" s="47">
        <v>1</v>
      </c>
      <c r="F93" s="20">
        <f t="shared" si="6"/>
        <v>232.81</v>
      </c>
      <c r="G93" s="71">
        <v>30</v>
      </c>
      <c r="H93" s="71">
        <v>30</v>
      </c>
      <c r="I93" s="20">
        <f t="shared" si="7"/>
        <v>232.81</v>
      </c>
      <c r="J93" s="20">
        <v>0</v>
      </c>
      <c r="K93" s="20">
        <f t="shared" si="8"/>
        <v>232.81</v>
      </c>
    </row>
    <row r="94" spans="1:11" ht="10.5" customHeight="1">
      <c r="A94" s="43">
        <v>35490</v>
      </c>
      <c r="B94" s="44" t="s">
        <v>5</v>
      </c>
      <c r="C94" s="45"/>
      <c r="D94" s="46">
        <f t="shared" si="5"/>
        <v>232.81</v>
      </c>
      <c r="E94" s="47">
        <v>1</v>
      </c>
      <c r="F94" s="20">
        <f t="shared" si="6"/>
        <v>232.81</v>
      </c>
      <c r="G94" s="71">
        <v>30</v>
      </c>
      <c r="H94" s="71">
        <v>30</v>
      </c>
      <c r="I94" s="20">
        <f t="shared" si="7"/>
        <v>232.81</v>
      </c>
      <c r="J94" s="20">
        <v>0</v>
      </c>
      <c r="K94" s="20">
        <f t="shared" si="8"/>
        <v>232.81</v>
      </c>
    </row>
    <row r="95" spans="1:11" ht="10.5" customHeight="1">
      <c r="A95" s="43">
        <v>35521</v>
      </c>
      <c r="B95" s="44" t="s">
        <v>5</v>
      </c>
      <c r="C95" s="45"/>
      <c r="D95" s="46">
        <f t="shared" si="5"/>
        <v>232.81</v>
      </c>
      <c r="E95" s="47">
        <v>1</v>
      </c>
      <c r="F95" s="20">
        <f t="shared" si="6"/>
        <v>232.81</v>
      </c>
      <c r="G95" s="71">
        <v>30</v>
      </c>
      <c r="H95" s="71">
        <v>30</v>
      </c>
      <c r="I95" s="20">
        <f t="shared" si="7"/>
        <v>232.81</v>
      </c>
      <c r="J95" s="20">
        <v>0</v>
      </c>
      <c r="K95" s="20">
        <f t="shared" si="8"/>
        <v>232.81</v>
      </c>
    </row>
    <row r="96" spans="1:11" ht="10.5" customHeight="1">
      <c r="A96" s="43">
        <v>35551</v>
      </c>
      <c r="B96" s="44" t="s">
        <v>5</v>
      </c>
      <c r="C96" s="45"/>
      <c r="D96" s="46">
        <f t="shared" si="5"/>
        <v>232.81</v>
      </c>
      <c r="E96" s="47">
        <v>1</v>
      </c>
      <c r="F96" s="20">
        <f t="shared" si="6"/>
        <v>232.81</v>
      </c>
      <c r="G96" s="71">
        <v>30</v>
      </c>
      <c r="H96" s="71">
        <v>30</v>
      </c>
      <c r="I96" s="20">
        <f t="shared" si="7"/>
        <v>232.81</v>
      </c>
      <c r="J96" s="20">
        <v>0</v>
      </c>
      <c r="K96" s="20">
        <f t="shared" si="8"/>
        <v>232.81</v>
      </c>
    </row>
    <row r="97" spans="1:11" ht="10.5" customHeight="1">
      <c r="A97" s="43">
        <v>35582</v>
      </c>
      <c r="B97" s="44" t="s">
        <v>5</v>
      </c>
      <c r="C97" s="45" t="s">
        <v>106</v>
      </c>
      <c r="D97" s="46">
        <f t="shared" si="5"/>
        <v>232.81</v>
      </c>
      <c r="E97" s="47">
        <v>1.0776</v>
      </c>
      <c r="F97" s="20">
        <f t="shared" si="6"/>
        <v>250.88</v>
      </c>
      <c r="G97" s="71">
        <v>30</v>
      </c>
      <c r="H97" s="71">
        <v>30</v>
      </c>
      <c r="I97" s="20">
        <f t="shared" si="7"/>
        <v>250.88</v>
      </c>
      <c r="J97" s="20">
        <v>0</v>
      </c>
      <c r="K97" s="20">
        <f t="shared" si="8"/>
        <v>250.88</v>
      </c>
    </row>
    <row r="98" spans="1:11" ht="10.5" customHeight="1">
      <c r="A98" s="43">
        <v>35612</v>
      </c>
      <c r="B98" s="44" t="s">
        <v>5</v>
      </c>
      <c r="C98" s="45"/>
      <c r="D98" s="46">
        <f t="shared" si="5"/>
        <v>250.88</v>
      </c>
      <c r="E98" s="47">
        <v>1</v>
      </c>
      <c r="F98" s="20">
        <f t="shared" si="6"/>
        <v>250.88</v>
      </c>
      <c r="G98" s="71">
        <v>30</v>
      </c>
      <c r="H98" s="71">
        <v>30</v>
      </c>
      <c r="I98" s="20">
        <f t="shared" si="7"/>
        <v>250.88</v>
      </c>
      <c r="J98" s="20">
        <v>0</v>
      </c>
      <c r="K98" s="20">
        <f t="shared" si="8"/>
        <v>250.88</v>
      </c>
    </row>
    <row r="99" spans="1:11" ht="10.5" customHeight="1">
      <c r="A99" s="43">
        <v>35643</v>
      </c>
      <c r="B99" s="44" t="s">
        <v>5</v>
      </c>
      <c r="C99" s="45"/>
      <c r="D99" s="46">
        <f t="shared" si="5"/>
        <v>250.88</v>
      </c>
      <c r="E99" s="47">
        <v>1</v>
      </c>
      <c r="F99" s="20">
        <f t="shared" si="6"/>
        <v>250.88</v>
      </c>
      <c r="G99" s="71">
        <v>30</v>
      </c>
      <c r="H99" s="71">
        <v>30</v>
      </c>
      <c r="I99" s="20">
        <f t="shared" si="7"/>
        <v>250.88</v>
      </c>
      <c r="J99" s="20">
        <v>0</v>
      </c>
      <c r="K99" s="20">
        <f t="shared" si="8"/>
        <v>250.88</v>
      </c>
    </row>
    <row r="100" spans="1:11" ht="10.5" customHeight="1">
      <c r="A100" s="43">
        <v>35674</v>
      </c>
      <c r="B100" s="44" t="s">
        <v>5</v>
      </c>
      <c r="C100" s="45"/>
      <c r="D100" s="46">
        <f t="shared" si="5"/>
        <v>250.88</v>
      </c>
      <c r="E100" s="47">
        <v>1</v>
      </c>
      <c r="F100" s="20">
        <f t="shared" si="6"/>
        <v>250.88</v>
      </c>
      <c r="G100" s="71">
        <v>30</v>
      </c>
      <c r="H100" s="71">
        <v>30</v>
      </c>
      <c r="I100" s="20">
        <f t="shared" si="7"/>
        <v>250.88</v>
      </c>
      <c r="J100" s="20">
        <v>0</v>
      </c>
      <c r="K100" s="20">
        <f t="shared" si="8"/>
        <v>250.88</v>
      </c>
    </row>
    <row r="101" spans="1:11" ht="10.5" customHeight="1">
      <c r="A101" s="43">
        <v>35704</v>
      </c>
      <c r="B101" s="44" t="s">
        <v>5</v>
      </c>
      <c r="C101" s="45"/>
      <c r="D101" s="46">
        <f t="shared" si="5"/>
        <v>250.88</v>
      </c>
      <c r="E101" s="47">
        <v>1</v>
      </c>
      <c r="F101" s="20">
        <f t="shared" si="6"/>
        <v>250.88</v>
      </c>
      <c r="G101" s="71">
        <v>30</v>
      </c>
      <c r="H101" s="71">
        <v>30</v>
      </c>
      <c r="I101" s="20">
        <f t="shared" si="7"/>
        <v>250.88</v>
      </c>
      <c r="J101" s="20">
        <v>0</v>
      </c>
      <c r="K101" s="20">
        <f t="shared" si="8"/>
        <v>250.88</v>
      </c>
    </row>
    <row r="102" spans="1:11" ht="10.5" customHeight="1">
      <c r="A102" s="43">
        <v>35735</v>
      </c>
      <c r="B102" s="44" t="s">
        <v>5</v>
      </c>
      <c r="C102" s="45"/>
      <c r="D102" s="46">
        <f t="shared" si="5"/>
        <v>250.88</v>
      </c>
      <c r="E102" s="47">
        <v>1</v>
      </c>
      <c r="F102" s="20">
        <f t="shared" si="6"/>
        <v>250.88</v>
      </c>
      <c r="G102" s="71">
        <v>30</v>
      </c>
      <c r="H102" s="71">
        <v>30</v>
      </c>
      <c r="I102" s="20">
        <f t="shared" si="7"/>
        <v>250.88</v>
      </c>
      <c r="J102" s="20">
        <v>0</v>
      </c>
      <c r="K102" s="20">
        <f t="shared" si="8"/>
        <v>250.88</v>
      </c>
    </row>
    <row r="103" spans="1:11" ht="10.5" customHeight="1">
      <c r="A103" s="43">
        <v>35765</v>
      </c>
      <c r="B103" s="44" t="s">
        <v>5</v>
      </c>
      <c r="C103" s="45"/>
      <c r="D103" s="46">
        <f t="shared" si="5"/>
        <v>250.88</v>
      </c>
      <c r="E103" s="47">
        <v>1</v>
      </c>
      <c r="F103" s="20">
        <f t="shared" si="6"/>
        <v>250.88</v>
      </c>
      <c r="G103" s="71">
        <v>30</v>
      </c>
      <c r="H103" s="71">
        <v>30</v>
      </c>
      <c r="I103" s="20">
        <f t="shared" si="7"/>
        <v>250.88</v>
      </c>
      <c r="J103" s="20">
        <v>0</v>
      </c>
      <c r="K103" s="20">
        <f t="shared" si="8"/>
        <v>250.88</v>
      </c>
    </row>
    <row r="104" spans="1:11" ht="10.5" customHeight="1">
      <c r="A104" s="18" t="s">
        <v>107</v>
      </c>
      <c r="B104" s="44" t="s">
        <v>5</v>
      </c>
      <c r="C104" s="48"/>
      <c r="D104" s="46">
        <f t="shared" si="5"/>
        <v>250.88</v>
      </c>
      <c r="E104" s="47">
        <v>1</v>
      </c>
      <c r="F104" s="20">
        <f t="shared" si="6"/>
        <v>250.88</v>
      </c>
      <c r="G104" s="71">
        <v>30</v>
      </c>
      <c r="H104" s="71">
        <v>30</v>
      </c>
      <c r="I104" s="20">
        <f t="shared" si="7"/>
        <v>250.88</v>
      </c>
      <c r="J104" s="20">
        <v>0</v>
      </c>
      <c r="K104" s="20">
        <f t="shared" si="8"/>
        <v>250.88</v>
      </c>
    </row>
    <row r="105" spans="1:11" ht="10.5" customHeight="1">
      <c r="A105" s="43">
        <v>35796</v>
      </c>
      <c r="B105" s="44" t="s">
        <v>5</v>
      </c>
      <c r="C105" s="45"/>
      <c r="D105" s="46">
        <f t="shared" si="5"/>
        <v>250.88</v>
      </c>
      <c r="E105" s="47">
        <v>1</v>
      </c>
      <c r="F105" s="20">
        <f t="shared" si="6"/>
        <v>250.88</v>
      </c>
      <c r="G105" s="71">
        <v>30</v>
      </c>
      <c r="H105" s="71">
        <v>30</v>
      </c>
      <c r="I105" s="20">
        <f t="shared" si="7"/>
        <v>250.88</v>
      </c>
      <c r="J105" s="20">
        <v>0</v>
      </c>
      <c r="K105" s="20">
        <f t="shared" si="8"/>
        <v>250.88</v>
      </c>
    </row>
    <row r="106" spans="1:11" ht="10.5" customHeight="1">
      <c r="A106" s="43">
        <v>35827</v>
      </c>
      <c r="B106" s="44" t="s">
        <v>5</v>
      </c>
      <c r="C106" s="45"/>
      <c r="D106" s="46">
        <f t="shared" si="5"/>
        <v>250.88</v>
      </c>
      <c r="E106" s="47">
        <v>1</v>
      </c>
      <c r="F106" s="20">
        <f t="shared" si="6"/>
        <v>250.88</v>
      </c>
      <c r="G106" s="71">
        <v>30</v>
      </c>
      <c r="H106" s="71">
        <v>30</v>
      </c>
      <c r="I106" s="20">
        <f t="shared" si="7"/>
        <v>250.88</v>
      </c>
      <c r="J106" s="20">
        <v>0</v>
      </c>
      <c r="K106" s="20">
        <f t="shared" si="8"/>
        <v>250.88</v>
      </c>
    </row>
    <row r="107" spans="1:11" ht="10.5" customHeight="1">
      <c r="A107" s="43">
        <v>35855</v>
      </c>
      <c r="B107" s="44" t="s">
        <v>5</v>
      </c>
      <c r="C107" s="45"/>
      <c r="D107" s="46">
        <f t="shared" si="5"/>
        <v>250.88</v>
      </c>
      <c r="E107" s="47">
        <v>1</v>
      </c>
      <c r="F107" s="20">
        <f t="shared" si="6"/>
        <v>250.88</v>
      </c>
      <c r="G107" s="71">
        <v>30</v>
      </c>
      <c r="H107" s="71">
        <v>30</v>
      </c>
      <c r="I107" s="20">
        <f t="shared" si="7"/>
        <v>250.88</v>
      </c>
      <c r="J107" s="20">
        <v>0</v>
      </c>
      <c r="K107" s="20">
        <f t="shared" si="8"/>
        <v>250.88</v>
      </c>
    </row>
    <row r="108" spans="1:11" ht="10.5" customHeight="1">
      <c r="A108" s="43">
        <v>35886</v>
      </c>
      <c r="B108" s="44" t="s">
        <v>5</v>
      </c>
      <c r="C108" s="45"/>
      <c r="D108" s="46">
        <f t="shared" si="5"/>
        <v>250.88</v>
      </c>
      <c r="E108" s="47">
        <v>1</v>
      </c>
      <c r="F108" s="20">
        <f t="shared" si="6"/>
        <v>250.88</v>
      </c>
      <c r="G108" s="71">
        <v>30</v>
      </c>
      <c r="H108" s="71">
        <v>30</v>
      </c>
      <c r="I108" s="20">
        <f t="shared" si="7"/>
        <v>250.88</v>
      </c>
      <c r="J108" s="20">
        <v>0</v>
      </c>
      <c r="K108" s="20">
        <f t="shared" si="8"/>
        <v>250.88</v>
      </c>
    </row>
    <row r="109" spans="1:11" ht="10.5" customHeight="1">
      <c r="A109" s="43">
        <v>35916</v>
      </c>
      <c r="B109" s="44" t="s">
        <v>5</v>
      </c>
      <c r="C109" s="45"/>
      <c r="D109" s="46">
        <f t="shared" si="5"/>
        <v>250.88</v>
      </c>
      <c r="E109" s="47">
        <v>1</v>
      </c>
      <c r="F109" s="20">
        <f t="shared" si="6"/>
        <v>250.88</v>
      </c>
      <c r="G109" s="71">
        <v>30</v>
      </c>
      <c r="H109" s="71">
        <v>30</v>
      </c>
      <c r="I109" s="20">
        <f t="shared" si="7"/>
        <v>250.88</v>
      </c>
      <c r="J109" s="20">
        <v>0</v>
      </c>
      <c r="K109" s="20">
        <f t="shared" si="8"/>
        <v>250.88</v>
      </c>
    </row>
    <row r="110" spans="1:11" ht="10.5" customHeight="1">
      <c r="A110" s="43">
        <v>35947</v>
      </c>
      <c r="B110" s="44" t="s">
        <v>5</v>
      </c>
      <c r="C110" s="45" t="s">
        <v>108</v>
      </c>
      <c r="D110" s="46">
        <f t="shared" si="5"/>
        <v>250.88</v>
      </c>
      <c r="E110" s="60">
        <v>1.04807</v>
      </c>
      <c r="F110" s="20">
        <f t="shared" si="6"/>
        <v>262.94</v>
      </c>
      <c r="G110" s="71">
        <v>30</v>
      </c>
      <c r="H110" s="71">
        <v>30</v>
      </c>
      <c r="I110" s="20">
        <f t="shared" si="7"/>
        <v>262.94</v>
      </c>
      <c r="J110" s="20">
        <v>0</v>
      </c>
      <c r="K110" s="20">
        <f t="shared" si="8"/>
        <v>262.94</v>
      </c>
    </row>
    <row r="111" spans="1:11" ht="10.5" customHeight="1">
      <c r="A111" s="43">
        <v>35977</v>
      </c>
      <c r="B111" s="44" t="s">
        <v>5</v>
      </c>
      <c r="C111" s="45"/>
      <c r="D111" s="46">
        <f t="shared" si="5"/>
        <v>262.94</v>
      </c>
      <c r="E111" s="47">
        <v>1</v>
      </c>
      <c r="F111" s="20">
        <f t="shared" si="6"/>
        <v>262.94</v>
      </c>
      <c r="G111" s="71">
        <v>30</v>
      </c>
      <c r="H111" s="71">
        <v>30</v>
      </c>
      <c r="I111" s="20">
        <f t="shared" si="7"/>
        <v>262.94</v>
      </c>
      <c r="J111" s="20">
        <v>0</v>
      </c>
      <c r="K111" s="20">
        <f t="shared" si="8"/>
        <v>262.94</v>
      </c>
    </row>
    <row r="112" spans="1:11" ht="10.5" customHeight="1">
      <c r="A112" s="43">
        <v>36008</v>
      </c>
      <c r="B112" s="44" t="s">
        <v>5</v>
      </c>
      <c r="C112" s="45"/>
      <c r="D112" s="46">
        <f t="shared" si="5"/>
        <v>262.94</v>
      </c>
      <c r="E112" s="47">
        <v>1</v>
      </c>
      <c r="F112" s="20">
        <f t="shared" si="6"/>
        <v>262.94</v>
      </c>
      <c r="G112" s="71">
        <v>30</v>
      </c>
      <c r="H112" s="71">
        <v>30</v>
      </c>
      <c r="I112" s="20">
        <f t="shared" si="7"/>
        <v>262.94</v>
      </c>
      <c r="J112" s="20">
        <v>0</v>
      </c>
      <c r="K112" s="20">
        <f t="shared" si="8"/>
        <v>262.94</v>
      </c>
    </row>
    <row r="113" spans="1:11" ht="10.5" customHeight="1">
      <c r="A113" s="43">
        <v>36039</v>
      </c>
      <c r="B113" s="44" t="s">
        <v>5</v>
      </c>
      <c r="C113" s="45"/>
      <c r="D113" s="46">
        <f t="shared" si="5"/>
        <v>262.94</v>
      </c>
      <c r="E113" s="47">
        <v>1</v>
      </c>
      <c r="F113" s="20">
        <f t="shared" si="6"/>
        <v>262.94</v>
      </c>
      <c r="G113" s="71">
        <v>30</v>
      </c>
      <c r="H113" s="71">
        <v>30</v>
      </c>
      <c r="I113" s="20">
        <f t="shared" si="7"/>
        <v>262.94</v>
      </c>
      <c r="J113" s="20">
        <v>0</v>
      </c>
      <c r="K113" s="20">
        <f t="shared" si="8"/>
        <v>262.94</v>
      </c>
    </row>
    <row r="114" spans="1:11" ht="10.5" customHeight="1">
      <c r="A114" s="43">
        <v>36069</v>
      </c>
      <c r="B114" s="44" t="s">
        <v>5</v>
      </c>
      <c r="C114" s="45"/>
      <c r="D114" s="46">
        <f t="shared" si="5"/>
        <v>262.94</v>
      </c>
      <c r="E114" s="47">
        <v>1</v>
      </c>
      <c r="F114" s="20">
        <f t="shared" si="6"/>
        <v>262.94</v>
      </c>
      <c r="G114" s="71">
        <v>30</v>
      </c>
      <c r="H114" s="71">
        <v>30</v>
      </c>
      <c r="I114" s="20">
        <f t="shared" si="7"/>
        <v>262.94</v>
      </c>
      <c r="J114" s="20">
        <v>0</v>
      </c>
      <c r="K114" s="20">
        <f t="shared" si="8"/>
        <v>262.94</v>
      </c>
    </row>
    <row r="115" spans="1:11" ht="10.5" customHeight="1">
      <c r="A115" s="43">
        <v>36100</v>
      </c>
      <c r="B115" s="44" t="s">
        <v>5</v>
      </c>
      <c r="C115" s="45"/>
      <c r="D115" s="46">
        <f t="shared" si="5"/>
        <v>262.94</v>
      </c>
      <c r="E115" s="47">
        <v>1</v>
      </c>
      <c r="F115" s="20">
        <f t="shared" si="6"/>
        <v>262.94</v>
      </c>
      <c r="G115" s="71">
        <v>30</v>
      </c>
      <c r="H115" s="71">
        <v>30</v>
      </c>
      <c r="I115" s="20">
        <f t="shared" si="7"/>
        <v>262.94</v>
      </c>
      <c r="J115" s="20">
        <v>0</v>
      </c>
      <c r="K115" s="20">
        <f t="shared" si="8"/>
        <v>262.94</v>
      </c>
    </row>
    <row r="116" spans="1:11" ht="10.5" customHeight="1">
      <c r="A116" s="43">
        <v>36130</v>
      </c>
      <c r="B116" s="44" t="s">
        <v>5</v>
      </c>
      <c r="C116" s="45"/>
      <c r="D116" s="46">
        <f t="shared" si="5"/>
        <v>262.94</v>
      </c>
      <c r="E116" s="47">
        <v>1</v>
      </c>
      <c r="F116" s="20">
        <f>D116*E116</f>
        <v>262.94</v>
      </c>
      <c r="G116" s="71">
        <v>30</v>
      </c>
      <c r="H116" s="71">
        <v>30</v>
      </c>
      <c r="I116" s="20">
        <f t="shared" si="7"/>
        <v>262.94</v>
      </c>
      <c r="J116" s="20">
        <v>0</v>
      </c>
      <c r="K116" s="20">
        <f t="shared" si="8"/>
        <v>262.94</v>
      </c>
    </row>
    <row r="117" spans="1:11" ht="10.5" customHeight="1">
      <c r="A117" s="18" t="s">
        <v>14</v>
      </c>
      <c r="B117" s="44" t="s">
        <v>5</v>
      </c>
      <c r="C117" s="48"/>
      <c r="D117" s="46">
        <f t="shared" si="5"/>
        <v>262.94</v>
      </c>
      <c r="E117" s="47">
        <v>1</v>
      </c>
      <c r="F117" s="20">
        <f>D117*E117</f>
        <v>262.94</v>
      </c>
      <c r="G117" s="71">
        <v>30</v>
      </c>
      <c r="H117" s="71">
        <v>30</v>
      </c>
      <c r="I117" s="20">
        <f t="shared" si="7"/>
        <v>262.94</v>
      </c>
      <c r="J117" s="20">
        <v>0</v>
      </c>
      <c r="K117" s="20">
        <f t="shared" si="8"/>
        <v>262.94</v>
      </c>
    </row>
    <row r="118" spans="1:11" ht="10.5" customHeight="1">
      <c r="A118" s="43">
        <v>36161</v>
      </c>
      <c r="B118" s="44" t="s">
        <v>5</v>
      </c>
      <c r="C118" s="45"/>
      <c r="D118" s="46">
        <f t="shared" si="5"/>
        <v>262.94</v>
      </c>
      <c r="E118" s="47">
        <v>1</v>
      </c>
      <c r="F118" s="20">
        <f>D118*E118</f>
        <v>262.94</v>
      </c>
      <c r="G118" s="71">
        <v>30</v>
      </c>
      <c r="H118" s="71">
        <v>30</v>
      </c>
      <c r="I118" s="20">
        <f t="shared" si="7"/>
        <v>262.94</v>
      </c>
      <c r="J118" s="20">
        <v>0</v>
      </c>
      <c r="K118" s="20">
        <f t="shared" si="8"/>
        <v>262.94</v>
      </c>
    </row>
    <row r="119" spans="1:11" ht="10.5" customHeight="1">
      <c r="A119" s="43">
        <v>36192</v>
      </c>
      <c r="B119" s="44" t="s">
        <v>5</v>
      </c>
      <c r="C119" s="45"/>
      <c r="D119" s="46">
        <f t="shared" si="5"/>
        <v>262.94</v>
      </c>
      <c r="E119" s="47">
        <v>1</v>
      </c>
      <c r="F119" s="20">
        <f aca="true" t="shared" si="9" ref="F119:F175">D119*E119</f>
        <v>262.94</v>
      </c>
      <c r="G119" s="71">
        <v>30</v>
      </c>
      <c r="H119" s="71">
        <v>30</v>
      </c>
      <c r="I119" s="20">
        <f t="shared" si="7"/>
        <v>262.94</v>
      </c>
      <c r="J119" s="20">
        <v>0</v>
      </c>
      <c r="K119" s="20">
        <f t="shared" si="8"/>
        <v>262.94</v>
      </c>
    </row>
    <row r="120" spans="1:11" ht="10.5" customHeight="1">
      <c r="A120" s="43">
        <v>36220</v>
      </c>
      <c r="B120" s="44" t="s">
        <v>5</v>
      </c>
      <c r="C120" s="45"/>
      <c r="D120" s="46">
        <f t="shared" si="5"/>
        <v>262.94</v>
      </c>
      <c r="E120" s="47">
        <v>1</v>
      </c>
      <c r="F120" s="20">
        <f t="shared" si="9"/>
        <v>262.94</v>
      </c>
      <c r="G120" s="71">
        <v>30</v>
      </c>
      <c r="H120" s="71">
        <v>30</v>
      </c>
      <c r="I120" s="20">
        <f t="shared" si="7"/>
        <v>262.94</v>
      </c>
      <c r="J120" s="20">
        <v>0</v>
      </c>
      <c r="K120" s="20">
        <f t="shared" si="8"/>
        <v>262.94</v>
      </c>
    </row>
    <row r="121" spans="1:11" ht="10.5" customHeight="1">
      <c r="A121" s="43">
        <v>36251</v>
      </c>
      <c r="B121" s="44" t="s">
        <v>5</v>
      </c>
      <c r="C121" s="45"/>
      <c r="D121" s="46">
        <f aca="true" t="shared" si="10" ref="D121:D175">F120</f>
        <v>262.94</v>
      </c>
      <c r="E121" s="47">
        <v>1</v>
      </c>
      <c r="F121" s="20">
        <f t="shared" si="9"/>
        <v>262.94</v>
      </c>
      <c r="G121" s="71">
        <v>30</v>
      </c>
      <c r="H121" s="71">
        <v>30</v>
      </c>
      <c r="I121" s="20">
        <f t="shared" si="7"/>
        <v>262.94</v>
      </c>
      <c r="J121" s="20">
        <v>0</v>
      </c>
      <c r="K121" s="20">
        <f t="shared" si="8"/>
        <v>262.94</v>
      </c>
    </row>
    <row r="122" spans="1:11" ht="10.5" customHeight="1">
      <c r="A122" s="43">
        <v>36281</v>
      </c>
      <c r="B122" s="44" t="s">
        <v>5</v>
      </c>
      <c r="C122" s="45"/>
      <c r="D122" s="46">
        <f t="shared" si="10"/>
        <v>262.94</v>
      </c>
      <c r="E122" s="19">
        <v>1</v>
      </c>
      <c r="F122" s="20">
        <f t="shared" si="9"/>
        <v>262.94</v>
      </c>
      <c r="G122" s="71">
        <v>30</v>
      </c>
      <c r="H122" s="71">
        <v>30</v>
      </c>
      <c r="I122" s="20">
        <f t="shared" si="7"/>
        <v>262.94</v>
      </c>
      <c r="J122" s="20">
        <v>0</v>
      </c>
      <c r="K122" s="20">
        <f t="shared" si="8"/>
        <v>262.94</v>
      </c>
    </row>
    <row r="123" spans="1:11" ht="10.5" customHeight="1">
      <c r="A123" s="43">
        <v>36312</v>
      </c>
      <c r="B123" s="44" t="s">
        <v>5</v>
      </c>
      <c r="C123" s="45" t="s">
        <v>27</v>
      </c>
      <c r="D123" s="46">
        <f t="shared" si="10"/>
        <v>262.94</v>
      </c>
      <c r="E123" s="47">
        <v>1.0461</v>
      </c>
      <c r="F123" s="20">
        <f t="shared" si="9"/>
        <v>275.06</v>
      </c>
      <c r="G123" s="71">
        <v>30</v>
      </c>
      <c r="H123" s="71">
        <v>30</v>
      </c>
      <c r="I123" s="20">
        <f t="shared" si="7"/>
        <v>275.06</v>
      </c>
      <c r="J123" s="20">
        <v>0</v>
      </c>
      <c r="K123" s="20">
        <f t="shared" si="8"/>
        <v>275.06</v>
      </c>
    </row>
    <row r="124" spans="1:11" ht="10.5" customHeight="1">
      <c r="A124" s="43">
        <v>36342</v>
      </c>
      <c r="B124" s="44" t="s">
        <v>5</v>
      </c>
      <c r="C124" s="45"/>
      <c r="D124" s="46">
        <f t="shared" si="10"/>
        <v>275.06</v>
      </c>
      <c r="E124" s="47">
        <v>1</v>
      </c>
      <c r="F124" s="20">
        <f t="shared" si="9"/>
        <v>275.06</v>
      </c>
      <c r="G124" s="71">
        <v>30</v>
      </c>
      <c r="H124" s="71">
        <v>30</v>
      </c>
      <c r="I124" s="20">
        <f t="shared" si="7"/>
        <v>275.06</v>
      </c>
      <c r="J124" s="20">
        <v>0</v>
      </c>
      <c r="K124" s="20">
        <f t="shared" si="8"/>
        <v>275.06</v>
      </c>
    </row>
    <row r="125" spans="1:11" ht="10.5" customHeight="1">
      <c r="A125" s="43">
        <v>36373</v>
      </c>
      <c r="B125" s="44" t="s">
        <v>5</v>
      </c>
      <c r="C125" s="45"/>
      <c r="D125" s="46">
        <f t="shared" si="10"/>
        <v>275.06</v>
      </c>
      <c r="E125" s="47">
        <v>1</v>
      </c>
      <c r="F125" s="20">
        <f t="shared" si="9"/>
        <v>275.06</v>
      </c>
      <c r="G125" s="71">
        <v>30</v>
      </c>
      <c r="H125" s="71">
        <v>30</v>
      </c>
      <c r="I125" s="20">
        <f t="shared" si="7"/>
        <v>275.06</v>
      </c>
      <c r="J125" s="20">
        <v>0</v>
      </c>
      <c r="K125" s="20">
        <f t="shared" si="8"/>
        <v>275.06</v>
      </c>
    </row>
    <row r="126" spans="1:11" ht="10.5" customHeight="1">
      <c r="A126" s="43">
        <v>36404</v>
      </c>
      <c r="B126" s="44" t="s">
        <v>5</v>
      </c>
      <c r="C126" s="45"/>
      <c r="D126" s="46">
        <f t="shared" si="10"/>
        <v>275.06</v>
      </c>
      <c r="E126" s="47">
        <v>1</v>
      </c>
      <c r="F126" s="20">
        <f t="shared" si="9"/>
        <v>275.06</v>
      </c>
      <c r="G126" s="71">
        <v>30</v>
      </c>
      <c r="H126" s="71">
        <v>30</v>
      </c>
      <c r="I126" s="20">
        <f t="shared" si="7"/>
        <v>275.06</v>
      </c>
      <c r="J126" s="20">
        <v>0</v>
      </c>
      <c r="K126" s="20">
        <f t="shared" si="8"/>
        <v>275.06</v>
      </c>
    </row>
    <row r="127" spans="1:11" ht="10.5" customHeight="1">
      <c r="A127" s="43">
        <v>36434</v>
      </c>
      <c r="B127" s="44" t="s">
        <v>5</v>
      </c>
      <c r="C127" s="45"/>
      <c r="D127" s="46">
        <f t="shared" si="10"/>
        <v>275.06</v>
      </c>
      <c r="E127" s="47">
        <v>1</v>
      </c>
      <c r="F127" s="20">
        <f t="shared" si="9"/>
        <v>275.06</v>
      </c>
      <c r="G127" s="71">
        <v>30</v>
      </c>
      <c r="H127" s="71">
        <v>30</v>
      </c>
      <c r="I127" s="20">
        <f t="shared" si="7"/>
        <v>275.06</v>
      </c>
      <c r="J127" s="20">
        <v>0</v>
      </c>
      <c r="K127" s="20">
        <f t="shared" si="8"/>
        <v>275.06</v>
      </c>
    </row>
    <row r="128" spans="1:11" ht="10.5" customHeight="1">
      <c r="A128" s="43">
        <v>36465</v>
      </c>
      <c r="B128" s="44" t="s">
        <v>5</v>
      </c>
      <c r="C128" s="45"/>
      <c r="D128" s="46">
        <f t="shared" si="10"/>
        <v>275.06</v>
      </c>
      <c r="E128" s="47">
        <v>1</v>
      </c>
      <c r="F128" s="20">
        <f t="shared" si="9"/>
        <v>275.06</v>
      </c>
      <c r="G128" s="71">
        <v>30</v>
      </c>
      <c r="H128" s="71">
        <v>30</v>
      </c>
      <c r="I128" s="20">
        <f t="shared" si="7"/>
        <v>275.06</v>
      </c>
      <c r="J128" s="20">
        <v>0</v>
      </c>
      <c r="K128" s="20">
        <f t="shared" si="8"/>
        <v>275.06</v>
      </c>
    </row>
    <row r="129" spans="1:11" ht="10.5" customHeight="1">
      <c r="A129" s="43">
        <v>36495</v>
      </c>
      <c r="B129" s="44" t="s">
        <v>5</v>
      </c>
      <c r="C129" s="45"/>
      <c r="D129" s="46">
        <f t="shared" si="10"/>
        <v>275.06</v>
      </c>
      <c r="E129" s="47">
        <v>1</v>
      </c>
      <c r="F129" s="20">
        <f t="shared" si="9"/>
        <v>275.06</v>
      </c>
      <c r="G129" s="71">
        <v>30</v>
      </c>
      <c r="H129" s="71">
        <v>30</v>
      </c>
      <c r="I129" s="20">
        <f t="shared" si="7"/>
        <v>275.06</v>
      </c>
      <c r="J129" s="20">
        <v>0</v>
      </c>
      <c r="K129" s="20">
        <f t="shared" si="8"/>
        <v>275.06</v>
      </c>
    </row>
    <row r="130" spans="1:11" ht="10.5" customHeight="1">
      <c r="A130" s="18" t="s">
        <v>22</v>
      </c>
      <c r="B130" s="44" t="s">
        <v>5</v>
      </c>
      <c r="C130" s="45"/>
      <c r="D130" s="46">
        <f t="shared" si="10"/>
        <v>275.06</v>
      </c>
      <c r="E130" s="47">
        <v>1</v>
      </c>
      <c r="F130" s="20">
        <f t="shared" si="9"/>
        <v>275.06</v>
      </c>
      <c r="G130" s="71">
        <v>30</v>
      </c>
      <c r="H130" s="71">
        <v>30</v>
      </c>
      <c r="I130" s="20">
        <f t="shared" si="7"/>
        <v>275.06</v>
      </c>
      <c r="J130" s="20">
        <v>0</v>
      </c>
      <c r="K130" s="20">
        <f t="shared" si="8"/>
        <v>275.06</v>
      </c>
    </row>
    <row r="131" spans="1:11" ht="10.5" customHeight="1">
      <c r="A131" s="18">
        <v>36526</v>
      </c>
      <c r="B131" s="44" t="s">
        <v>5</v>
      </c>
      <c r="C131" s="45"/>
      <c r="D131" s="46">
        <f t="shared" si="10"/>
        <v>275.06</v>
      </c>
      <c r="E131" s="47">
        <v>1</v>
      </c>
      <c r="F131" s="20">
        <f t="shared" si="9"/>
        <v>275.06</v>
      </c>
      <c r="G131" s="71">
        <v>30</v>
      </c>
      <c r="H131" s="71">
        <v>30</v>
      </c>
      <c r="I131" s="20">
        <f t="shared" si="7"/>
        <v>275.06</v>
      </c>
      <c r="J131" s="20">
        <v>0</v>
      </c>
      <c r="K131" s="20">
        <f t="shared" si="8"/>
        <v>275.06</v>
      </c>
    </row>
    <row r="132" spans="1:11" ht="10.5" customHeight="1">
      <c r="A132" s="18">
        <v>36557</v>
      </c>
      <c r="B132" s="44" t="s">
        <v>5</v>
      </c>
      <c r="C132" s="45"/>
      <c r="D132" s="46">
        <f t="shared" si="10"/>
        <v>275.06</v>
      </c>
      <c r="E132" s="47">
        <v>1</v>
      </c>
      <c r="F132" s="20">
        <f t="shared" si="9"/>
        <v>275.06</v>
      </c>
      <c r="G132" s="71">
        <v>30</v>
      </c>
      <c r="H132" s="71">
        <v>30</v>
      </c>
      <c r="I132" s="20">
        <f t="shared" si="7"/>
        <v>275.06</v>
      </c>
      <c r="J132" s="20">
        <v>0</v>
      </c>
      <c r="K132" s="20">
        <f t="shared" si="8"/>
        <v>275.06</v>
      </c>
    </row>
    <row r="133" spans="1:11" ht="10.5" customHeight="1">
      <c r="A133" s="18">
        <v>36586</v>
      </c>
      <c r="B133" s="44" t="s">
        <v>5</v>
      </c>
      <c r="C133" s="45"/>
      <c r="D133" s="46">
        <f t="shared" si="10"/>
        <v>275.06</v>
      </c>
      <c r="E133" s="47">
        <v>1</v>
      </c>
      <c r="F133" s="20">
        <f t="shared" si="9"/>
        <v>275.06</v>
      </c>
      <c r="G133" s="71">
        <v>30</v>
      </c>
      <c r="H133" s="71">
        <v>30</v>
      </c>
      <c r="I133" s="20">
        <f t="shared" si="7"/>
        <v>275.06</v>
      </c>
      <c r="J133" s="20">
        <v>0</v>
      </c>
      <c r="K133" s="20">
        <f t="shared" si="8"/>
        <v>275.06</v>
      </c>
    </row>
    <row r="134" spans="1:11" ht="10.5" customHeight="1">
      <c r="A134" s="18">
        <v>36617</v>
      </c>
      <c r="B134" s="44" t="s">
        <v>5</v>
      </c>
      <c r="C134" s="45"/>
      <c r="D134" s="46">
        <f t="shared" si="10"/>
        <v>275.06</v>
      </c>
      <c r="E134" s="47">
        <v>1</v>
      </c>
      <c r="F134" s="20">
        <f t="shared" si="9"/>
        <v>275.06</v>
      </c>
      <c r="G134" s="71">
        <v>30</v>
      </c>
      <c r="H134" s="71">
        <v>30</v>
      </c>
      <c r="I134" s="20">
        <f t="shared" si="7"/>
        <v>275.06</v>
      </c>
      <c r="J134" s="20">
        <v>0</v>
      </c>
      <c r="K134" s="20">
        <f t="shared" si="8"/>
        <v>275.06</v>
      </c>
    </row>
    <row r="135" spans="1:11" ht="10.5">
      <c r="A135" s="18">
        <v>36647</v>
      </c>
      <c r="B135" s="44" t="s">
        <v>5</v>
      </c>
      <c r="C135" s="45"/>
      <c r="D135" s="46">
        <f t="shared" si="10"/>
        <v>275.06</v>
      </c>
      <c r="E135" s="47">
        <v>1</v>
      </c>
      <c r="F135" s="20">
        <f t="shared" si="9"/>
        <v>275.06</v>
      </c>
      <c r="G135" s="71">
        <v>30</v>
      </c>
      <c r="H135" s="71">
        <v>30</v>
      </c>
      <c r="I135" s="20">
        <f t="shared" si="7"/>
        <v>275.06</v>
      </c>
      <c r="J135" s="20">
        <v>0</v>
      </c>
      <c r="K135" s="20">
        <f t="shared" si="8"/>
        <v>275.06</v>
      </c>
    </row>
    <row r="136" spans="1:11" ht="10.5">
      <c r="A136" s="18">
        <v>36678</v>
      </c>
      <c r="B136" s="44" t="s">
        <v>5</v>
      </c>
      <c r="C136" s="45" t="s">
        <v>29</v>
      </c>
      <c r="D136" s="46">
        <f t="shared" si="10"/>
        <v>275.06</v>
      </c>
      <c r="E136" s="47">
        <v>1.0581</v>
      </c>
      <c r="F136" s="20">
        <f t="shared" si="9"/>
        <v>291.04</v>
      </c>
      <c r="G136" s="71">
        <v>30</v>
      </c>
      <c r="H136" s="71">
        <v>30</v>
      </c>
      <c r="I136" s="20">
        <f t="shared" si="7"/>
        <v>291.04</v>
      </c>
      <c r="J136" s="20">
        <v>0</v>
      </c>
      <c r="K136" s="20">
        <f t="shared" si="8"/>
        <v>291.04</v>
      </c>
    </row>
    <row r="137" spans="1:11" ht="10.5">
      <c r="A137" s="18">
        <v>36708</v>
      </c>
      <c r="B137" s="44" t="s">
        <v>5</v>
      </c>
      <c r="C137" s="45"/>
      <c r="D137" s="46">
        <f t="shared" si="10"/>
        <v>291.04</v>
      </c>
      <c r="E137" s="47">
        <v>1</v>
      </c>
      <c r="F137" s="20">
        <f t="shared" si="9"/>
        <v>291.04</v>
      </c>
      <c r="G137" s="71">
        <v>30</v>
      </c>
      <c r="H137" s="71">
        <v>30</v>
      </c>
      <c r="I137" s="20">
        <f t="shared" si="7"/>
        <v>291.04</v>
      </c>
      <c r="J137" s="20">
        <v>0</v>
      </c>
      <c r="K137" s="20">
        <f t="shared" si="8"/>
        <v>291.04</v>
      </c>
    </row>
    <row r="138" spans="1:11" ht="10.5">
      <c r="A138" s="18">
        <v>36739</v>
      </c>
      <c r="B138" s="44" t="s">
        <v>5</v>
      </c>
      <c r="C138" s="45"/>
      <c r="D138" s="46">
        <f t="shared" si="10"/>
        <v>291.04</v>
      </c>
      <c r="E138" s="47">
        <v>1</v>
      </c>
      <c r="F138" s="20">
        <f t="shared" si="9"/>
        <v>291.04</v>
      </c>
      <c r="G138" s="71">
        <v>30</v>
      </c>
      <c r="H138" s="71">
        <v>30</v>
      </c>
      <c r="I138" s="20">
        <f t="shared" si="7"/>
        <v>291.04</v>
      </c>
      <c r="J138" s="20">
        <v>0</v>
      </c>
      <c r="K138" s="20">
        <f t="shared" si="8"/>
        <v>291.04</v>
      </c>
    </row>
    <row r="139" spans="1:11" ht="10.5">
      <c r="A139" s="18">
        <v>36770</v>
      </c>
      <c r="B139" s="44" t="s">
        <v>5</v>
      </c>
      <c r="C139" s="45"/>
      <c r="D139" s="46">
        <f t="shared" si="10"/>
        <v>291.04</v>
      </c>
      <c r="E139" s="47">
        <v>1</v>
      </c>
      <c r="F139" s="20">
        <f t="shared" si="9"/>
        <v>291.04</v>
      </c>
      <c r="G139" s="71">
        <v>30</v>
      </c>
      <c r="H139" s="71">
        <v>30</v>
      </c>
      <c r="I139" s="20">
        <f t="shared" si="7"/>
        <v>291.04</v>
      </c>
      <c r="J139" s="20">
        <v>0</v>
      </c>
      <c r="K139" s="20">
        <f t="shared" si="8"/>
        <v>291.04</v>
      </c>
    </row>
    <row r="140" spans="1:11" ht="10.5">
      <c r="A140" s="18">
        <v>36800</v>
      </c>
      <c r="B140" s="44" t="s">
        <v>5</v>
      </c>
      <c r="C140" s="45"/>
      <c r="D140" s="46">
        <f t="shared" si="10"/>
        <v>291.04</v>
      </c>
      <c r="E140" s="47">
        <v>1</v>
      </c>
      <c r="F140" s="20">
        <f t="shared" si="9"/>
        <v>291.04</v>
      </c>
      <c r="G140" s="71">
        <v>30</v>
      </c>
      <c r="H140" s="71">
        <v>30</v>
      </c>
      <c r="I140" s="20">
        <f t="shared" si="7"/>
        <v>291.04</v>
      </c>
      <c r="J140" s="20">
        <v>0</v>
      </c>
      <c r="K140" s="20">
        <f t="shared" si="8"/>
        <v>291.04</v>
      </c>
    </row>
    <row r="141" spans="1:11" ht="10.5">
      <c r="A141" s="18">
        <v>36831</v>
      </c>
      <c r="B141" s="44" t="s">
        <v>5</v>
      </c>
      <c r="C141" s="45"/>
      <c r="D141" s="46">
        <f t="shared" si="10"/>
        <v>291.04</v>
      </c>
      <c r="E141" s="47">
        <v>1</v>
      </c>
      <c r="F141" s="20">
        <f t="shared" si="9"/>
        <v>291.04</v>
      </c>
      <c r="G141" s="71">
        <v>30</v>
      </c>
      <c r="H141" s="71">
        <v>30</v>
      </c>
      <c r="I141" s="20">
        <f t="shared" si="7"/>
        <v>291.04</v>
      </c>
      <c r="J141" s="20">
        <v>0</v>
      </c>
      <c r="K141" s="20">
        <f t="shared" si="8"/>
        <v>291.04</v>
      </c>
    </row>
    <row r="142" spans="1:11" ht="10.5">
      <c r="A142" s="18">
        <v>36861</v>
      </c>
      <c r="B142" s="44" t="s">
        <v>5</v>
      </c>
      <c r="C142" s="45"/>
      <c r="D142" s="46">
        <f t="shared" si="10"/>
        <v>291.04</v>
      </c>
      <c r="E142" s="47">
        <v>1</v>
      </c>
      <c r="F142" s="20">
        <f t="shared" si="9"/>
        <v>291.04</v>
      </c>
      <c r="G142" s="71">
        <v>30</v>
      </c>
      <c r="H142" s="71">
        <v>30</v>
      </c>
      <c r="I142" s="20">
        <f t="shared" si="7"/>
        <v>291.04</v>
      </c>
      <c r="J142" s="20">
        <v>0</v>
      </c>
      <c r="K142" s="20">
        <f t="shared" si="8"/>
        <v>291.04</v>
      </c>
    </row>
    <row r="143" spans="1:11" ht="10.5">
      <c r="A143" s="18" t="s">
        <v>28</v>
      </c>
      <c r="B143" s="44" t="s">
        <v>5</v>
      </c>
      <c r="C143" s="45"/>
      <c r="D143" s="46">
        <f t="shared" si="10"/>
        <v>291.04</v>
      </c>
      <c r="E143" s="47">
        <v>1</v>
      </c>
      <c r="F143" s="20">
        <f t="shared" si="9"/>
        <v>291.04</v>
      </c>
      <c r="G143" s="71">
        <v>30</v>
      </c>
      <c r="H143" s="71">
        <v>30</v>
      </c>
      <c r="I143" s="20">
        <f t="shared" si="7"/>
        <v>291.04</v>
      </c>
      <c r="J143" s="20">
        <v>0</v>
      </c>
      <c r="K143" s="20">
        <f t="shared" si="8"/>
        <v>291.04</v>
      </c>
    </row>
    <row r="144" spans="1:11" ht="10.5">
      <c r="A144" s="18">
        <v>36892</v>
      </c>
      <c r="B144" s="44" t="s">
        <v>5</v>
      </c>
      <c r="C144" s="45"/>
      <c r="D144" s="46">
        <f t="shared" si="10"/>
        <v>291.04</v>
      </c>
      <c r="E144" s="47">
        <v>1</v>
      </c>
      <c r="F144" s="20">
        <f t="shared" si="9"/>
        <v>291.04</v>
      </c>
      <c r="G144" s="71">
        <v>30</v>
      </c>
      <c r="H144" s="71">
        <v>30</v>
      </c>
      <c r="I144" s="20">
        <f t="shared" si="7"/>
        <v>291.04</v>
      </c>
      <c r="J144" s="20">
        <v>0</v>
      </c>
      <c r="K144" s="20">
        <f t="shared" si="8"/>
        <v>291.04</v>
      </c>
    </row>
    <row r="145" spans="1:11" ht="10.5">
      <c r="A145" s="18">
        <f>A144+31</f>
        <v>36923</v>
      </c>
      <c r="B145" s="44" t="s">
        <v>5</v>
      </c>
      <c r="C145" s="45"/>
      <c r="D145" s="46">
        <f t="shared" si="10"/>
        <v>291.04</v>
      </c>
      <c r="E145" s="47">
        <v>1</v>
      </c>
      <c r="F145" s="20">
        <f t="shared" si="9"/>
        <v>291.04</v>
      </c>
      <c r="G145" s="71">
        <v>30</v>
      </c>
      <c r="H145" s="71">
        <v>30</v>
      </c>
      <c r="I145" s="20">
        <f t="shared" si="7"/>
        <v>291.04</v>
      </c>
      <c r="J145" s="20">
        <v>0</v>
      </c>
      <c r="K145" s="20">
        <f t="shared" si="8"/>
        <v>291.04</v>
      </c>
    </row>
    <row r="146" spans="1:11" ht="10.5">
      <c r="A146" s="18">
        <v>36951</v>
      </c>
      <c r="B146" s="44" t="s">
        <v>5</v>
      </c>
      <c r="C146" s="45"/>
      <c r="D146" s="46">
        <f t="shared" si="10"/>
        <v>291.04</v>
      </c>
      <c r="E146" s="47">
        <v>1</v>
      </c>
      <c r="F146" s="20">
        <f t="shared" si="9"/>
        <v>291.04</v>
      </c>
      <c r="G146" s="71">
        <v>30</v>
      </c>
      <c r="H146" s="71">
        <v>30</v>
      </c>
      <c r="I146" s="20">
        <f t="shared" si="7"/>
        <v>291.04</v>
      </c>
      <c r="J146" s="20">
        <v>0</v>
      </c>
      <c r="K146" s="20">
        <f t="shared" si="8"/>
        <v>291.04</v>
      </c>
    </row>
    <row r="147" spans="1:11" ht="10.5">
      <c r="A147" s="18">
        <f aca="true" t="shared" si="11" ref="A147:A153">A146+31</f>
        <v>36982</v>
      </c>
      <c r="B147" s="44" t="s">
        <v>5</v>
      </c>
      <c r="C147" s="45"/>
      <c r="D147" s="46">
        <f t="shared" si="10"/>
        <v>291.04</v>
      </c>
      <c r="E147" s="47">
        <v>1</v>
      </c>
      <c r="F147" s="20">
        <f t="shared" si="9"/>
        <v>291.04</v>
      </c>
      <c r="G147" s="71">
        <v>30</v>
      </c>
      <c r="H147" s="71">
        <v>30</v>
      </c>
      <c r="I147" s="20">
        <f t="shared" si="7"/>
        <v>291.04</v>
      </c>
      <c r="J147" s="20">
        <v>0</v>
      </c>
      <c r="K147" s="20">
        <f t="shared" si="8"/>
        <v>291.04</v>
      </c>
    </row>
    <row r="148" spans="1:11" ht="10.5">
      <c r="A148" s="18">
        <f t="shared" si="11"/>
        <v>37013</v>
      </c>
      <c r="B148" s="44" t="s">
        <v>5</v>
      </c>
      <c r="C148" s="45"/>
      <c r="D148" s="46">
        <f t="shared" si="10"/>
        <v>291.04</v>
      </c>
      <c r="E148" s="47">
        <v>1</v>
      </c>
      <c r="F148" s="20">
        <f t="shared" si="9"/>
        <v>291.04</v>
      </c>
      <c r="G148" s="71">
        <v>30</v>
      </c>
      <c r="H148" s="71">
        <v>30</v>
      </c>
      <c r="I148" s="20">
        <f t="shared" si="7"/>
        <v>291.04</v>
      </c>
      <c r="J148" s="20">
        <v>0</v>
      </c>
      <c r="K148" s="20">
        <f t="shared" si="8"/>
        <v>291.04</v>
      </c>
    </row>
    <row r="149" spans="1:11" ht="10.5">
      <c r="A149" s="18">
        <f t="shared" si="11"/>
        <v>37044</v>
      </c>
      <c r="B149" s="44" t="s">
        <v>5</v>
      </c>
      <c r="C149" s="45" t="s">
        <v>31</v>
      </c>
      <c r="D149" s="46">
        <f t="shared" si="10"/>
        <v>291.04</v>
      </c>
      <c r="E149" s="47">
        <v>1.0766</v>
      </c>
      <c r="F149" s="20">
        <f t="shared" si="9"/>
        <v>313.33</v>
      </c>
      <c r="G149" s="71">
        <v>30</v>
      </c>
      <c r="H149" s="71">
        <v>30</v>
      </c>
      <c r="I149" s="20">
        <f t="shared" si="7"/>
        <v>313.33</v>
      </c>
      <c r="J149" s="20">
        <v>0</v>
      </c>
      <c r="K149" s="20">
        <f t="shared" si="8"/>
        <v>313.33</v>
      </c>
    </row>
    <row r="150" spans="1:11" ht="10.5">
      <c r="A150" s="18">
        <f t="shared" si="11"/>
        <v>37075</v>
      </c>
      <c r="B150" s="44" t="s">
        <v>5</v>
      </c>
      <c r="C150" s="45"/>
      <c r="D150" s="46">
        <f t="shared" si="10"/>
        <v>313.33</v>
      </c>
      <c r="E150" s="47">
        <v>1</v>
      </c>
      <c r="F150" s="20">
        <f t="shared" si="9"/>
        <v>313.33</v>
      </c>
      <c r="G150" s="71">
        <v>30</v>
      </c>
      <c r="H150" s="71">
        <v>30</v>
      </c>
      <c r="I150" s="20">
        <f t="shared" si="7"/>
        <v>313.33</v>
      </c>
      <c r="J150" s="20">
        <v>0</v>
      </c>
      <c r="K150" s="20">
        <f t="shared" si="8"/>
        <v>313.33</v>
      </c>
    </row>
    <row r="151" spans="1:11" ht="10.5">
      <c r="A151" s="18">
        <f t="shared" si="11"/>
        <v>37106</v>
      </c>
      <c r="B151" s="44" t="s">
        <v>5</v>
      </c>
      <c r="C151" s="45"/>
      <c r="D151" s="46">
        <f t="shared" si="10"/>
        <v>313.33</v>
      </c>
      <c r="E151" s="47">
        <v>1</v>
      </c>
      <c r="F151" s="20">
        <f t="shared" si="9"/>
        <v>313.33</v>
      </c>
      <c r="G151" s="71">
        <v>30</v>
      </c>
      <c r="H151" s="71">
        <v>30</v>
      </c>
      <c r="I151" s="20">
        <f aca="true" t="shared" si="12" ref="I151:I175">F151*G151/H151</f>
        <v>313.33</v>
      </c>
      <c r="J151" s="20">
        <v>0</v>
      </c>
      <c r="K151" s="20">
        <f aca="true" t="shared" si="13" ref="K151:K175">I151-J151</f>
        <v>313.33</v>
      </c>
    </row>
    <row r="152" spans="1:11" ht="10.5">
      <c r="A152" s="18">
        <f t="shared" si="11"/>
        <v>37137</v>
      </c>
      <c r="B152" s="44" t="s">
        <v>5</v>
      </c>
      <c r="C152" s="45"/>
      <c r="D152" s="46">
        <f t="shared" si="10"/>
        <v>313.33</v>
      </c>
      <c r="E152" s="47">
        <v>1</v>
      </c>
      <c r="F152" s="20">
        <f t="shared" si="9"/>
        <v>313.33</v>
      </c>
      <c r="G152" s="71">
        <v>30</v>
      </c>
      <c r="H152" s="71">
        <v>30</v>
      </c>
      <c r="I152" s="20">
        <f t="shared" si="12"/>
        <v>313.33</v>
      </c>
      <c r="J152" s="20">
        <v>0</v>
      </c>
      <c r="K152" s="20">
        <f t="shared" si="13"/>
        <v>313.33</v>
      </c>
    </row>
    <row r="153" spans="1:11" ht="10.5">
      <c r="A153" s="18">
        <f t="shared" si="11"/>
        <v>37168</v>
      </c>
      <c r="B153" s="44" t="s">
        <v>5</v>
      </c>
      <c r="C153" s="45"/>
      <c r="D153" s="46">
        <f t="shared" si="10"/>
        <v>313.33</v>
      </c>
      <c r="E153" s="47">
        <v>1</v>
      </c>
      <c r="F153" s="20">
        <f t="shared" si="9"/>
        <v>313.33</v>
      </c>
      <c r="G153" s="71">
        <v>30</v>
      </c>
      <c r="H153" s="71">
        <v>30</v>
      </c>
      <c r="I153" s="20">
        <f t="shared" si="12"/>
        <v>313.33</v>
      </c>
      <c r="J153" s="20">
        <v>0</v>
      </c>
      <c r="K153" s="20">
        <f t="shared" si="13"/>
        <v>313.33</v>
      </c>
    </row>
    <row r="154" spans="1:11" ht="10.5">
      <c r="A154" s="18">
        <f>A153+31</f>
        <v>37199</v>
      </c>
      <c r="B154" s="44" t="s">
        <v>5</v>
      </c>
      <c r="C154" s="45"/>
      <c r="D154" s="46">
        <f t="shared" si="10"/>
        <v>313.33</v>
      </c>
      <c r="E154" s="47">
        <v>1</v>
      </c>
      <c r="F154" s="20">
        <f t="shared" si="9"/>
        <v>313.33</v>
      </c>
      <c r="G154" s="71">
        <v>30</v>
      </c>
      <c r="H154" s="71">
        <v>30</v>
      </c>
      <c r="I154" s="20">
        <f t="shared" si="12"/>
        <v>313.33</v>
      </c>
      <c r="J154" s="20">
        <v>0</v>
      </c>
      <c r="K154" s="20">
        <f t="shared" si="13"/>
        <v>313.33</v>
      </c>
    </row>
    <row r="155" spans="1:11" ht="10.5">
      <c r="A155" s="18">
        <f>A154+31</f>
        <v>37230</v>
      </c>
      <c r="B155" s="44" t="s">
        <v>5</v>
      </c>
      <c r="C155" s="45"/>
      <c r="D155" s="46">
        <f t="shared" si="10"/>
        <v>313.33</v>
      </c>
      <c r="E155" s="47">
        <v>1</v>
      </c>
      <c r="F155" s="20">
        <f t="shared" si="9"/>
        <v>313.33</v>
      </c>
      <c r="G155" s="71">
        <v>30</v>
      </c>
      <c r="H155" s="71">
        <v>30</v>
      </c>
      <c r="I155" s="20">
        <f t="shared" si="12"/>
        <v>313.33</v>
      </c>
      <c r="J155" s="20">
        <v>0</v>
      </c>
      <c r="K155" s="20">
        <f t="shared" si="13"/>
        <v>313.33</v>
      </c>
    </row>
    <row r="156" spans="1:11" ht="10.5">
      <c r="A156" s="18" t="s">
        <v>30</v>
      </c>
      <c r="B156" s="44" t="s">
        <v>5</v>
      </c>
      <c r="C156" s="45"/>
      <c r="D156" s="46">
        <f t="shared" si="10"/>
        <v>313.33</v>
      </c>
      <c r="E156" s="47">
        <v>1</v>
      </c>
      <c r="F156" s="20">
        <f t="shared" si="9"/>
        <v>313.33</v>
      </c>
      <c r="G156" s="71">
        <v>30</v>
      </c>
      <c r="H156" s="71">
        <v>30</v>
      </c>
      <c r="I156" s="20">
        <f t="shared" si="12"/>
        <v>313.33</v>
      </c>
      <c r="J156" s="20">
        <v>0</v>
      </c>
      <c r="K156" s="20">
        <f t="shared" si="13"/>
        <v>313.33</v>
      </c>
    </row>
    <row r="157" spans="1:11" ht="10.5">
      <c r="A157" s="18">
        <v>37257</v>
      </c>
      <c r="B157" s="44" t="s">
        <v>5</v>
      </c>
      <c r="C157" s="45"/>
      <c r="D157" s="46">
        <f t="shared" si="10"/>
        <v>313.33</v>
      </c>
      <c r="E157" s="47">
        <v>1</v>
      </c>
      <c r="F157" s="20">
        <f t="shared" si="9"/>
        <v>313.33</v>
      </c>
      <c r="G157" s="71">
        <v>30</v>
      </c>
      <c r="H157" s="71">
        <v>30</v>
      </c>
      <c r="I157" s="20">
        <f t="shared" si="12"/>
        <v>313.33</v>
      </c>
      <c r="J157" s="20">
        <v>0</v>
      </c>
      <c r="K157" s="20">
        <f t="shared" si="13"/>
        <v>313.33</v>
      </c>
    </row>
    <row r="158" spans="1:11" ht="10.5">
      <c r="A158" s="18">
        <v>37288</v>
      </c>
      <c r="B158" s="44" t="s">
        <v>5</v>
      </c>
      <c r="C158" s="45"/>
      <c r="D158" s="46">
        <f t="shared" si="10"/>
        <v>313.33</v>
      </c>
      <c r="E158" s="47">
        <v>1</v>
      </c>
      <c r="F158" s="20">
        <f t="shared" si="9"/>
        <v>313.33</v>
      </c>
      <c r="G158" s="71">
        <v>30</v>
      </c>
      <c r="H158" s="71">
        <v>30</v>
      </c>
      <c r="I158" s="20">
        <f t="shared" si="12"/>
        <v>313.33</v>
      </c>
      <c r="J158" s="20">
        <v>0</v>
      </c>
      <c r="K158" s="20">
        <f t="shared" si="13"/>
        <v>313.33</v>
      </c>
    </row>
    <row r="159" spans="1:11" ht="10.5">
      <c r="A159" s="18">
        <v>37316</v>
      </c>
      <c r="B159" s="44" t="s">
        <v>5</v>
      </c>
      <c r="C159" s="45"/>
      <c r="D159" s="46">
        <f t="shared" si="10"/>
        <v>313.33</v>
      </c>
      <c r="E159" s="47">
        <v>1</v>
      </c>
      <c r="F159" s="20">
        <f t="shared" si="9"/>
        <v>313.33</v>
      </c>
      <c r="G159" s="71">
        <v>30</v>
      </c>
      <c r="H159" s="71">
        <v>30</v>
      </c>
      <c r="I159" s="20">
        <f t="shared" si="12"/>
        <v>313.33</v>
      </c>
      <c r="J159" s="20">
        <v>0</v>
      </c>
      <c r="K159" s="20">
        <f t="shared" si="13"/>
        <v>313.33</v>
      </c>
    </row>
    <row r="160" spans="1:11" ht="10.5">
      <c r="A160" s="18">
        <v>37347</v>
      </c>
      <c r="B160" s="44" t="s">
        <v>5</v>
      </c>
      <c r="C160" s="45"/>
      <c r="D160" s="46">
        <f t="shared" si="10"/>
        <v>313.33</v>
      </c>
      <c r="E160" s="47">
        <v>1</v>
      </c>
      <c r="F160" s="20">
        <f t="shared" si="9"/>
        <v>313.33</v>
      </c>
      <c r="G160" s="71">
        <v>30</v>
      </c>
      <c r="H160" s="71">
        <v>30</v>
      </c>
      <c r="I160" s="20">
        <f t="shared" si="12"/>
        <v>313.33</v>
      </c>
      <c r="J160" s="20">
        <v>0</v>
      </c>
      <c r="K160" s="20">
        <f t="shared" si="13"/>
        <v>313.33</v>
      </c>
    </row>
    <row r="161" spans="1:11" ht="10.5">
      <c r="A161" s="18">
        <v>37377</v>
      </c>
      <c r="B161" s="44" t="s">
        <v>5</v>
      </c>
      <c r="C161" s="45"/>
      <c r="D161" s="46">
        <f t="shared" si="10"/>
        <v>313.33</v>
      </c>
      <c r="E161" s="47">
        <v>1</v>
      </c>
      <c r="F161" s="20">
        <f t="shared" si="9"/>
        <v>313.33</v>
      </c>
      <c r="G161" s="71">
        <v>30</v>
      </c>
      <c r="H161" s="71">
        <v>30</v>
      </c>
      <c r="I161" s="20">
        <f t="shared" si="12"/>
        <v>313.33</v>
      </c>
      <c r="J161" s="20">
        <v>0</v>
      </c>
      <c r="K161" s="20">
        <f t="shared" si="13"/>
        <v>313.33</v>
      </c>
    </row>
    <row r="162" spans="1:11" ht="10.5">
      <c r="A162" s="18">
        <v>37408</v>
      </c>
      <c r="B162" s="44" t="s">
        <v>5</v>
      </c>
      <c r="C162" s="45" t="s">
        <v>36</v>
      </c>
      <c r="D162" s="46">
        <f t="shared" si="10"/>
        <v>313.33</v>
      </c>
      <c r="E162" s="47">
        <v>1.092</v>
      </c>
      <c r="F162" s="20">
        <f t="shared" si="9"/>
        <v>342.16</v>
      </c>
      <c r="G162" s="71">
        <v>30</v>
      </c>
      <c r="H162" s="71">
        <v>30</v>
      </c>
      <c r="I162" s="20">
        <f t="shared" si="12"/>
        <v>342.16</v>
      </c>
      <c r="J162" s="20">
        <v>0</v>
      </c>
      <c r="K162" s="20">
        <f t="shared" si="13"/>
        <v>342.16</v>
      </c>
    </row>
    <row r="163" spans="1:11" ht="10.5">
      <c r="A163" s="18">
        <v>37438</v>
      </c>
      <c r="B163" s="44" t="s">
        <v>5</v>
      </c>
      <c r="C163" s="45"/>
      <c r="D163" s="46">
        <f t="shared" si="10"/>
        <v>342.16</v>
      </c>
      <c r="E163" s="47">
        <v>1</v>
      </c>
      <c r="F163" s="20">
        <f t="shared" si="9"/>
        <v>342.16</v>
      </c>
      <c r="G163" s="71">
        <v>30</v>
      </c>
      <c r="H163" s="71">
        <v>30</v>
      </c>
      <c r="I163" s="20">
        <f t="shared" si="12"/>
        <v>342.16</v>
      </c>
      <c r="J163" s="20">
        <v>0</v>
      </c>
      <c r="K163" s="20">
        <f t="shared" si="13"/>
        <v>342.16</v>
      </c>
    </row>
    <row r="164" spans="1:11" ht="10.5">
      <c r="A164" s="18">
        <v>37469</v>
      </c>
      <c r="B164" s="44" t="s">
        <v>5</v>
      </c>
      <c r="C164" s="45"/>
      <c r="D164" s="46">
        <f t="shared" si="10"/>
        <v>342.16</v>
      </c>
      <c r="E164" s="47">
        <v>1</v>
      </c>
      <c r="F164" s="20">
        <f t="shared" si="9"/>
        <v>342.16</v>
      </c>
      <c r="G164" s="71">
        <v>30</v>
      </c>
      <c r="H164" s="71">
        <v>30</v>
      </c>
      <c r="I164" s="20">
        <f t="shared" si="12"/>
        <v>342.16</v>
      </c>
      <c r="J164" s="20">
        <v>0</v>
      </c>
      <c r="K164" s="20">
        <f t="shared" si="13"/>
        <v>342.16</v>
      </c>
    </row>
    <row r="165" spans="1:11" ht="10.5">
      <c r="A165" s="18">
        <v>37500</v>
      </c>
      <c r="B165" s="44" t="s">
        <v>5</v>
      </c>
      <c r="C165" s="45"/>
      <c r="D165" s="46">
        <f t="shared" si="10"/>
        <v>342.16</v>
      </c>
      <c r="E165" s="47">
        <v>1</v>
      </c>
      <c r="F165" s="20">
        <f t="shared" si="9"/>
        <v>342.16</v>
      </c>
      <c r="G165" s="71">
        <v>30</v>
      </c>
      <c r="H165" s="71">
        <v>30</v>
      </c>
      <c r="I165" s="20">
        <f t="shared" si="12"/>
        <v>342.16</v>
      </c>
      <c r="J165" s="20">
        <v>0</v>
      </c>
      <c r="K165" s="20">
        <f t="shared" si="13"/>
        <v>342.16</v>
      </c>
    </row>
    <row r="166" spans="1:11" ht="10.5">
      <c r="A166" s="18">
        <v>37530</v>
      </c>
      <c r="B166" s="44" t="s">
        <v>5</v>
      </c>
      <c r="C166" s="45"/>
      <c r="D166" s="46">
        <f t="shared" si="10"/>
        <v>342.16</v>
      </c>
      <c r="E166" s="47">
        <v>1</v>
      </c>
      <c r="F166" s="20">
        <f t="shared" si="9"/>
        <v>342.16</v>
      </c>
      <c r="G166" s="71">
        <v>30</v>
      </c>
      <c r="H166" s="71">
        <v>30</v>
      </c>
      <c r="I166" s="20">
        <f t="shared" si="12"/>
        <v>342.16</v>
      </c>
      <c r="J166" s="20">
        <v>0</v>
      </c>
      <c r="K166" s="20">
        <f t="shared" si="13"/>
        <v>342.16</v>
      </c>
    </row>
    <row r="167" spans="1:11" ht="10.5">
      <c r="A167" s="18">
        <v>37561</v>
      </c>
      <c r="B167" s="44" t="s">
        <v>5</v>
      </c>
      <c r="C167" s="45"/>
      <c r="D167" s="46">
        <f t="shared" si="10"/>
        <v>342.16</v>
      </c>
      <c r="E167" s="47">
        <v>1</v>
      </c>
      <c r="F167" s="20">
        <f t="shared" si="9"/>
        <v>342.16</v>
      </c>
      <c r="G167" s="71">
        <v>30</v>
      </c>
      <c r="H167" s="71">
        <v>30</v>
      </c>
      <c r="I167" s="20">
        <f t="shared" si="12"/>
        <v>342.16</v>
      </c>
      <c r="J167" s="20">
        <v>0</v>
      </c>
      <c r="K167" s="20">
        <f t="shared" si="13"/>
        <v>342.16</v>
      </c>
    </row>
    <row r="168" spans="1:11" ht="10.5">
      <c r="A168" s="18">
        <v>37591</v>
      </c>
      <c r="B168" s="44" t="s">
        <v>5</v>
      </c>
      <c r="C168" s="45"/>
      <c r="D168" s="46">
        <f t="shared" si="10"/>
        <v>342.16</v>
      </c>
      <c r="E168" s="47">
        <v>1</v>
      </c>
      <c r="F168" s="20">
        <f t="shared" si="9"/>
        <v>342.16</v>
      </c>
      <c r="G168" s="71">
        <v>30</v>
      </c>
      <c r="H168" s="71">
        <v>30</v>
      </c>
      <c r="I168" s="20">
        <f t="shared" si="12"/>
        <v>342.16</v>
      </c>
      <c r="J168" s="20">
        <v>0</v>
      </c>
      <c r="K168" s="20">
        <f t="shared" si="13"/>
        <v>342.16</v>
      </c>
    </row>
    <row r="169" spans="1:11" ht="10.5">
      <c r="A169" s="18" t="s">
        <v>109</v>
      </c>
      <c r="B169" s="44" t="s">
        <v>5</v>
      </c>
      <c r="C169" s="45"/>
      <c r="D169" s="46">
        <f t="shared" si="10"/>
        <v>342.16</v>
      </c>
      <c r="E169" s="47">
        <v>1</v>
      </c>
      <c r="F169" s="20">
        <f t="shared" si="9"/>
        <v>342.16</v>
      </c>
      <c r="G169" s="71">
        <v>30</v>
      </c>
      <c r="H169" s="71">
        <v>30</v>
      </c>
      <c r="I169" s="20">
        <f t="shared" si="12"/>
        <v>342.16</v>
      </c>
      <c r="J169" s="20">
        <v>0</v>
      </c>
      <c r="K169" s="20">
        <f t="shared" si="13"/>
        <v>342.16</v>
      </c>
    </row>
    <row r="170" spans="1:11" ht="10.5">
      <c r="A170" s="18">
        <v>37622</v>
      </c>
      <c r="B170" s="44" t="s">
        <v>5</v>
      </c>
      <c r="C170" s="45"/>
      <c r="D170" s="46">
        <f t="shared" si="10"/>
        <v>342.16</v>
      </c>
      <c r="E170" s="47">
        <v>1</v>
      </c>
      <c r="F170" s="20">
        <f t="shared" si="9"/>
        <v>342.16</v>
      </c>
      <c r="G170" s="71">
        <v>30</v>
      </c>
      <c r="H170" s="71">
        <v>30</v>
      </c>
      <c r="I170" s="20">
        <f t="shared" si="12"/>
        <v>342.16</v>
      </c>
      <c r="J170" s="20">
        <v>0</v>
      </c>
      <c r="K170" s="20">
        <f t="shared" si="13"/>
        <v>342.16</v>
      </c>
    </row>
    <row r="171" spans="1:11" ht="10.5">
      <c r="A171" s="18">
        <v>37653</v>
      </c>
      <c r="B171" s="44" t="s">
        <v>5</v>
      </c>
      <c r="C171" s="45"/>
      <c r="D171" s="46">
        <f t="shared" si="10"/>
        <v>342.16</v>
      </c>
      <c r="E171" s="47">
        <v>1</v>
      </c>
      <c r="F171" s="20">
        <f t="shared" si="9"/>
        <v>342.16</v>
      </c>
      <c r="G171" s="71">
        <v>30</v>
      </c>
      <c r="H171" s="71">
        <v>30</v>
      </c>
      <c r="I171" s="20">
        <f t="shared" si="12"/>
        <v>342.16</v>
      </c>
      <c r="J171" s="20">
        <v>0</v>
      </c>
      <c r="K171" s="20">
        <f t="shared" si="13"/>
        <v>342.16</v>
      </c>
    </row>
    <row r="172" spans="1:11" ht="10.5">
      <c r="A172" s="18">
        <v>37681</v>
      </c>
      <c r="B172" s="44" t="s">
        <v>5</v>
      </c>
      <c r="C172" s="45"/>
      <c r="D172" s="46">
        <f t="shared" si="10"/>
        <v>342.16</v>
      </c>
      <c r="E172" s="47">
        <v>1</v>
      </c>
      <c r="F172" s="20">
        <f t="shared" si="9"/>
        <v>342.16</v>
      </c>
      <c r="G172" s="71">
        <v>30</v>
      </c>
      <c r="H172" s="71">
        <v>30</v>
      </c>
      <c r="I172" s="20">
        <f t="shared" si="12"/>
        <v>342.16</v>
      </c>
      <c r="J172" s="20">
        <v>0</v>
      </c>
      <c r="K172" s="20">
        <f t="shared" si="13"/>
        <v>342.16</v>
      </c>
    </row>
    <row r="173" spans="1:11" ht="10.5">
      <c r="A173" s="18">
        <v>37712</v>
      </c>
      <c r="B173" s="44" t="s">
        <v>5</v>
      </c>
      <c r="C173" s="45"/>
      <c r="D173" s="46">
        <f t="shared" si="10"/>
        <v>342.16</v>
      </c>
      <c r="E173" s="47">
        <v>1</v>
      </c>
      <c r="F173" s="20">
        <f t="shared" si="9"/>
        <v>342.16</v>
      </c>
      <c r="G173" s="71">
        <v>30</v>
      </c>
      <c r="H173" s="71">
        <v>30</v>
      </c>
      <c r="I173" s="20">
        <f t="shared" si="12"/>
        <v>342.16</v>
      </c>
      <c r="J173" s="20">
        <v>0</v>
      </c>
      <c r="K173" s="20">
        <f t="shared" si="13"/>
        <v>342.16</v>
      </c>
    </row>
    <row r="174" spans="1:11" ht="10.5">
      <c r="A174" s="18">
        <v>37742</v>
      </c>
      <c r="B174" s="44" t="s">
        <v>5</v>
      </c>
      <c r="C174" s="45"/>
      <c r="D174" s="46">
        <f t="shared" si="10"/>
        <v>342.16</v>
      </c>
      <c r="E174" s="47">
        <v>1</v>
      </c>
      <c r="F174" s="20">
        <f t="shared" si="9"/>
        <v>342.16</v>
      </c>
      <c r="G174" s="71">
        <v>30</v>
      </c>
      <c r="H174" s="71">
        <v>30</v>
      </c>
      <c r="I174" s="20">
        <f t="shared" si="12"/>
        <v>342.16</v>
      </c>
      <c r="J174" s="20">
        <v>0</v>
      </c>
      <c r="K174" s="20">
        <f t="shared" si="13"/>
        <v>342.16</v>
      </c>
    </row>
    <row r="175" spans="1:11" ht="10.5">
      <c r="A175" s="18">
        <v>37773</v>
      </c>
      <c r="B175" s="44" t="s">
        <v>5</v>
      </c>
      <c r="C175" s="45"/>
      <c r="D175" s="46">
        <f t="shared" si="10"/>
        <v>342.16</v>
      </c>
      <c r="E175" s="47">
        <v>1.1971</v>
      </c>
      <c r="F175" s="20">
        <f t="shared" si="9"/>
        <v>409.6</v>
      </c>
      <c r="G175" s="71">
        <v>30</v>
      </c>
      <c r="H175" s="71">
        <v>30</v>
      </c>
      <c r="I175" s="20">
        <f t="shared" si="12"/>
        <v>409.6</v>
      </c>
      <c r="J175" s="20">
        <v>0</v>
      </c>
      <c r="K175" s="20">
        <f t="shared" si="13"/>
        <v>409.6</v>
      </c>
    </row>
  </sheetData>
  <sheetProtection/>
  <mergeCells count="7">
    <mergeCell ref="G17:H17"/>
    <mergeCell ref="G18:H18"/>
    <mergeCell ref="G19:H19"/>
    <mergeCell ref="G12:H12"/>
    <mergeCell ref="G14:H14"/>
    <mergeCell ref="G15:H15"/>
    <mergeCell ref="G16:H16"/>
  </mergeCells>
  <printOptions/>
  <pageMargins left="1.63" right="0.26" top="1.13" bottom="0.29" header="1.13" footer="0.05"/>
  <pageSetup horizontalDpi="120" verticalDpi="120" orientation="portrait" paperSize="9" r:id="rId1"/>
  <headerFooter alignWithMargins="0">
    <oddHeader>&amp;RAnexo: 03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H172"/>
  <sheetViews>
    <sheetView showGridLines="0" zoomScalePageLayoutView="0" workbookViewId="0" topLeftCell="A160">
      <selection activeCell="A1" sqref="A1"/>
    </sheetView>
  </sheetViews>
  <sheetFormatPr defaultColWidth="11.421875" defaultRowHeight="12.75"/>
  <cols>
    <col min="1" max="1" width="9.140625" style="1" customWidth="1"/>
    <col min="2" max="2" width="12.421875" style="1" customWidth="1"/>
    <col min="3" max="3" width="13.7109375" style="1" customWidth="1"/>
    <col min="4" max="4" width="11.28125" style="1" customWidth="1"/>
    <col min="5" max="5" width="10.00390625" style="1" customWidth="1"/>
    <col min="6" max="6" width="7.7109375" style="1" customWidth="1"/>
    <col min="7" max="7" width="10.140625" style="1" customWidth="1"/>
    <col min="8" max="8" width="12.421875" style="1" customWidth="1"/>
    <col min="9" max="9" width="8.28125" style="1" customWidth="1"/>
    <col min="10" max="10" width="3.8515625" style="1" customWidth="1"/>
    <col min="11" max="16384" width="11.421875" style="1" customWidth="1"/>
  </cols>
  <sheetData>
    <row r="6" ht="10.5">
      <c r="A6" s="1" t="s">
        <v>117</v>
      </c>
    </row>
    <row r="8" spans="2:7" ht="10.5">
      <c r="B8" s="16"/>
      <c r="C8" s="16"/>
      <c r="D8" s="16"/>
      <c r="E8" s="16"/>
      <c r="F8" s="16"/>
      <c r="G8" s="16"/>
    </row>
    <row r="9" spans="1:7" ht="10.5">
      <c r="A9" s="16"/>
      <c r="B9" s="16"/>
      <c r="C9" s="16"/>
      <c r="D9" s="16"/>
      <c r="E9" s="16"/>
      <c r="F9" s="16"/>
      <c r="G9" s="16"/>
    </row>
    <row r="10" ht="10.5">
      <c r="A10" s="1" t="s">
        <v>38</v>
      </c>
    </row>
    <row r="11" ht="11.25" thickBot="1"/>
    <row r="12" spans="1:8" ht="12" thickBot="1" thickTop="1">
      <c r="A12" s="72" t="s">
        <v>0</v>
      </c>
      <c r="B12" s="73" t="s">
        <v>1</v>
      </c>
      <c r="C12" s="72" t="s">
        <v>2</v>
      </c>
      <c r="D12" s="72" t="s">
        <v>3</v>
      </c>
      <c r="E12" s="72" t="s">
        <v>110</v>
      </c>
      <c r="F12" s="17" t="s">
        <v>111</v>
      </c>
      <c r="G12" s="17" t="s">
        <v>118</v>
      </c>
      <c r="H12" s="17" t="s">
        <v>119</v>
      </c>
    </row>
    <row r="13" ht="12" thickBot="1" thickTop="1"/>
    <row r="14" spans="1:8" ht="11.25" thickTop="1">
      <c r="A14" s="74" t="s">
        <v>4</v>
      </c>
      <c r="B14" s="75" t="s">
        <v>7</v>
      </c>
      <c r="C14" s="75" t="s">
        <v>120</v>
      </c>
      <c r="D14" s="75" t="s">
        <v>120</v>
      </c>
      <c r="E14" s="75" t="s">
        <v>121</v>
      </c>
      <c r="F14" s="76" t="s">
        <v>33</v>
      </c>
      <c r="G14" s="75" t="s">
        <v>113</v>
      </c>
      <c r="H14" s="77" t="s">
        <v>121</v>
      </c>
    </row>
    <row r="15" spans="1:8" ht="10.5">
      <c r="A15" s="78"/>
      <c r="B15" s="79" t="s">
        <v>13</v>
      </c>
      <c r="C15" s="79" t="s">
        <v>122</v>
      </c>
      <c r="D15" s="79" t="s">
        <v>123</v>
      </c>
      <c r="E15" s="79" t="s">
        <v>120</v>
      </c>
      <c r="F15" s="80"/>
      <c r="G15" s="79" t="s">
        <v>124</v>
      </c>
      <c r="H15" s="81" t="s">
        <v>120</v>
      </c>
    </row>
    <row r="16" spans="1:8" ht="10.5">
      <c r="A16" s="78"/>
      <c r="B16" s="79" t="s">
        <v>125</v>
      </c>
      <c r="C16" s="79" t="s">
        <v>126</v>
      </c>
      <c r="D16" s="79" t="s">
        <v>126</v>
      </c>
      <c r="E16" s="79" t="s">
        <v>122</v>
      </c>
      <c r="F16" s="80"/>
      <c r="G16" s="79" t="s">
        <v>33</v>
      </c>
      <c r="H16" s="81" t="s">
        <v>127</v>
      </c>
    </row>
    <row r="17" spans="1:8" ht="10.5">
      <c r="A17" s="78"/>
      <c r="B17" s="79" t="s">
        <v>128</v>
      </c>
      <c r="C17" s="79" t="s">
        <v>129</v>
      </c>
      <c r="D17" s="79" t="s">
        <v>129</v>
      </c>
      <c r="E17" s="79" t="s">
        <v>130</v>
      </c>
      <c r="F17" s="80"/>
      <c r="G17" s="79"/>
      <c r="H17" s="81" t="s">
        <v>33</v>
      </c>
    </row>
    <row r="18" spans="1:8" ht="10.5">
      <c r="A18" s="78"/>
      <c r="B18" s="79" t="s">
        <v>131</v>
      </c>
      <c r="C18" s="79" t="s">
        <v>131</v>
      </c>
      <c r="D18" s="79" t="s">
        <v>132</v>
      </c>
      <c r="E18" s="82">
        <f>D19</f>
        <v>37653</v>
      </c>
      <c r="F18" s="80"/>
      <c r="G18" s="79"/>
      <c r="H18" s="81" t="s">
        <v>8</v>
      </c>
    </row>
    <row r="19" spans="1:8" ht="11.25" thickBot="1">
      <c r="A19" s="83"/>
      <c r="B19" s="84"/>
      <c r="C19" s="84"/>
      <c r="D19" s="85">
        <v>37653</v>
      </c>
      <c r="E19" s="84"/>
      <c r="F19" s="84"/>
      <c r="G19" s="86" t="s">
        <v>133</v>
      </c>
      <c r="H19" s="87" t="s">
        <v>134</v>
      </c>
    </row>
    <row r="20" ht="11.25" thickTop="1"/>
    <row r="21" spans="1:8" ht="10.5">
      <c r="A21" s="18">
        <f>'[4]Reajuste'!A21</f>
        <v>33451</v>
      </c>
      <c r="B21" s="88">
        <f>Reajuste!K21</f>
        <v>33290.53</v>
      </c>
      <c r="C21" s="19">
        <f>'[5]Plan2'!C370</f>
        <v>4418.739003</v>
      </c>
      <c r="D21" s="89">
        <f>D22</f>
        <v>28.131595</v>
      </c>
      <c r="E21" s="20">
        <f>B21/C21*D21</f>
        <v>211.94</v>
      </c>
      <c r="F21" s="90">
        <v>30</v>
      </c>
      <c r="G21" s="91">
        <f>E21*F21%</f>
        <v>63.58</v>
      </c>
      <c r="H21" s="91">
        <f>E21+G21</f>
        <v>275.52</v>
      </c>
    </row>
    <row r="22" spans="1:8" ht="10.5">
      <c r="A22" s="18">
        <f>'[4]Reajuste'!A22</f>
        <v>33482</v>
      </c>
      <c r="B22" s="88">
        <f>Reajuste!K22</f>
        <v>84000.4</v>
      </c>
      <c r="C22" s="19">
        <f>'[5]Plan2'!C371</f>
        <v>5108.946035</v>
      </c>
      <c r="D22" s="89">
        <f>D23</f>
        <v>28.131595</v>
      </c>
      <c r="E22" s="20">
        <f>B22/C22*D22</f>
        <v>462.53</v>
      </c>
      <c r="F22" s="90">
        <v>30</v>
      </c>
      <c r="G22" s="91">
        <f>E22*F22%</f>
        <v>138.76</v>
      </c>
      <c r="H22" s="91">
        <f>E22+G22</f>
        <v>601.29</v>
      </c>
    </row>
    <row r="23" spans="1:8" ht="10.5">
      <c r="A23" s="18">
        <f>'[4]Reajuste'!A23</f>
        <v>33512</v>
      </c>
      <c r="B23" s="88">
        <f>Reajuste!K23</f>
        <v>84000.4</v>
      </c>
      <c r="C23" s="19">
        <f>'[5]Plan2'!C372</f>
        <v>5906.963405</v>
      </c>
      <c r="D23" s="89">
        <f>D24</f>
        <v>28.131595</v>
      </c>
      <c r="E23" s="20">
        <f>B23/C23*D23</f>
        <v>400.05</v>
      </c>
      <c r="F23" s="90">
        <v>30</v>
      </c>
      <c r="G23" s="91">
        <f>E23*F23%</f>
        <v>120.02</v>
      </c>
      <c r="H23" s="91">
        <f>E23+G23</f>
        <v>520.07</v>
      </c>
    </row>
    <row r="24" spans="1:8" ht="10.5">
      <c r="A24" s="18">
        <f>'[4]Reajuste'!A24</f>
        <v>33543</v>
      </c>
      <c r="B24" s="88">
        <f>Reajuste!K24</f>
        <v>84000.4</v>
      </c>
      <c r="C24" s="19">
        <f>'[5]Plan2'!C373</f>
        <v>7152.15129</v>
      </c>
      <c r="D24" s="89">
        <f aca="true" t="shared" si="0" ref="D24:D87">D25</f>
        <v>28.131595</v>
      </c>
      <c r="E24" s="20">
        <f aca="true" t="shared" si="1" ref="E24:E87">B24/C24*D24</f>
        <v>330.4</v>
      </c>
      <c r="F24" s="90">
        <v>30</v>
      </c>
      <c r="G24" s="91">
        <f aca="true" t="shared" si="2" ref="G24:G87">E24*F24%</f>
        <v>99.12</v>
      </c>
      <c r="H24" s="91">
        <f aca="true" t="shared" si="3" ref="H24:H87">E24+G24</f>
        <v>429.52</v>
      </c>
    </row>
    <row r="25" spans="1:8" ht="10.5">
      <c r="A25" s="18">
        <f>'[4]Reajuste'!A25</f>
        <v>33573</v>
      </c>
      <c r="B25" s="88">
        <f>Reajuste!K25</f>
        <v>84000.4</v>
      </c>
      <c r="C25" s="19">
        <f>'[5]Plan2'!C374</f>
        <v>9046.040951</v>
      </c>
      <c r="D25" s="89">
        <f t="shared" si="0"/>
        <v>28.131595</v>
      </c>
      <c r="E25" s="20">
        <f t="shared" si="1"/>
        <v>261.23</v>
      </c>
      <c r="F25" s="90">
        <v>30</v>
      </c>
      <c r="G25" s="91">
        <f t="shared" si="2"/>
        <v>78.37</v>
      </c>
      <c r="H25" s="91">
        <f t="shared" si="3"/>
        <v>339.6</v>
      </c>
    </row>
    <row r="26" spans="1:8" ht="10.5">
      <c r="A26" s="18" t="str">
        <f>'[4]Reajuste'!A26</f>
        <v>13º/91</v>
      </c>
      <c r="B26" s="88">
        <f>Reajuste!K26</f>
        <v>84000.4</v>
      </c>
      <c r="C26" s="19">
        <f>'[5]Plan2'!C375</f>
        <v>9046.040951</v>
      </c>
      <c r="D26" s="89">
        <f t="shared" si="0"/>
        <v>28.131595</v>
      </c>
      <c r="E26" s="20">
        <f t="shared" si="1"/>
        <v>261.23</v>
      </c>
      <c r="F26" s="90">
        <v>30</v>
      </c>
      <c r="G26" s="91">
        <f t="shared" si="2"/>
        <v>78.37</v>
      </c>
      <c r="H26" s="91">
        <f t="shared" si="3"/>
        <v>339.6</v>
      </c>
    </row>
    <row r="27" spans="1:8" ht="10.5">
      <c r="A27" s="18">
        <f>'[4]Reajuste'!A27</f>
        <v>33604</v>
      </c>
      <c r="B27" s="88">
        <f>Reajuste!K27</f>
        <v>184652.54</v>
      </c>
      <c r="C27" s="19">
        <f>'[5]Plan2'!C376</f>
        <v>11230.65984</v>
      </c>
      <c r="D27" s="89">
        <f t="shared" si="0"/>
        <v>28.131595</v>
      </c>
      <c r="E27" s="20">
        <f t="shared" si="1"/>
        <v>462.53</v>
      </c>
      <c r="F27" s="90">
        <v>30</v>
      </c>
      <c r="G27" s="91">
        <f t="shared" si="2"/>
        <v>138.76</v>
      </c>
      <c r="H27" s="91">
        <f t="shared" si="3"/>
        <v>601.29</v>
      </c>
    </row>
    <row r="28" spans="1:8" ht="10.5">
      <c r="A28" s="18">
        <f>'[4]Reajuste'!A28</f>
        <v>33635</v>
      </c>
      <c r="B28" s="88">
        <f>Reajuste!K28</f>
        <v>184652.54</v>
      </c>
      <c r="C28" s="19">
        <f>'[5]Plan2'!C377</f>
        <v>14141.64687</v>
      </c>
      <c r="D28" s="89">
        <f t="shared" si="0"/>
        <v>28.131595</v>
      </c>
      <c r="E28" s="20">
        <f t="shared" si="1"/>
        <v>367.32</v>
      </c>
      <c r="F28" s="90">
        <v>30</v>
      </c>
      <c r="G28" s="91">
        <f t="shared" si="2"/>
        <v>110.2</v>
      </c>
      <c r="H28" s="91">
        <f t="shared" si="3"/>
        <v>477.52</v>
      </c>
    </row>
    <row r="29" spans="1:8" ht="10.5">
      <c r="A29" s="18">
        <f>'[4]Reajuste'!A29</f>
        <v>33664</v>
      </c>
      <c r="B29" s="88">
        <f>Reajuste!K29</f>
        <v>184652.54</v>
      </c>
      <c r="C29" s="19">
        <f>'[5]Plan2'!C378</f>
        <v>17603.522023</v>
      </c>
      <c r="D29" s="89">
        <f t="shared" si="0"/>
        <v>28.131595</v>
      </c>
      <c r="E29" s="20">
        <f t="shared" si="1"/>
        <v>295.09</v>
      </c>
      <c r="F29" s="90">
        <v>30</v>
      </c>
      <c r="G29" s="91">
        <f t="shared" si="2"/>
        <v>88.53</v>
      </c>
      <c r="H29" s="91">
        <f t="shared" si="3"/>
        <v>383.62</v>
      </c>
    </row>
    <row r="30" spans="1:8" ht="10.5">
      <c r="A30" s="18">
        <f>'[4]Reajuste'!A30</f>
        <v>33695</v>
      </c>
      <c r="B30" s="88">
        <f>Reajuste!K30</f>
        <v>184652.54</v>
      </c>
      <c r="C30" s="19">
        <f>'[5]Plan2'!C379</f>
        <v>21409.403484</v>
      </c>
      <c r="D30" s="89">
        <f t="shared" si="0"/>
        <v>28.131595</v>
      </c>
      <c r="E30" s="20">
        <f t="shared" si="1"/>
        <v>242.63</v>
      </c>
      <c r="F30" s="90">
        <v>30</v>
      </c>
      <c r="G30" s="91">
        <f t="shared" si="2"/>
        <v>72.79</v>
      </c>
      <c r="H30" s="91">
        <f t="shared" si="3"/>
        <v>315.42</v>
      </c>
    </row>
    <row r="31" spans="1:8" ht="10.5">
      <c r="A31" s="18">
        <f>'[4]Reajuste'!A31</f>
        <v>33725</v>
      </c>
      <c r="B31" s="88">
        <f>Reajuste!K31</f>
        <v>425367.99</v>
      </c>
      <c r="C31" s="19">
        <f>'[5]Plan2'!C380</f>
        <v>25871.12317</v>
      </c>
      <c r="D31" s="89">
        <f t="shared" si="0"/>
        <v>28.131595</v>
      </c>
      <c r="E31" s="20">
        <f t="shared" si="1"/>
        <v>462.53</v>
      </c>
      <c r="F31" s="90">
        <v>30</v>
      </c>
      <c r="G31" s="91">
        <f t="shared" si="2"/>
        <v>138.76</v>
      </c>
      <c r="H31" s="91">
        <f t="shared" si="3"/>
        <v>601.29</v>
      </c>
    </row>
    <row r="32" spans="1:8" ht="10.5">
      <c r="A32" s="18">
        <f>'[4]Reajuste'!A32</f>
        <v>33756</v>
      </c>
      <c r="B32" s="88">
        <f>Reajuste!K32</f>
        <v>425367.99</v>
      </c>
      <c r="C32" s="19">
        <f>'[5]Plan2'!C381</f>
        <v>32209.548346</v>
      </c>
      <c r="D32" s="89">
        <f t="shared" si="0"/>
        <v>28.131595</v>
      </c>
      <c r="E32" s="20">
        <f t="shared" si="1"/>
        <v>371.51</v>
      </c>
      <c r="F32" s="90">
        <v>30</v>
      </c>
      <c r="G32" s="91">
        <f t="shared" si="2"/>
        <v>111.45</v>
      </c>
      <c r="H32" s="91">
        <f t="shared" si="3"/>
        <v>482.96</v>
      </c>
    </row>
    <row r="33" spans="1:8" ht="10.5">
      <c r="A33" s="18">
        <f>'[4]Reajuste'!A33</f>
        <v>33786</v>
      </c>
      <c r="B33" s="88">
        <f>Reajuste!K33</f>
        <v>425367.99</v>
      </c>
      <c r="C33" s="19">
        <f>'[5]Plan2'!C382</f>
        <v>38925.239176</v>
      </c>
      <c r="D33" s="89">
        <f t="shared" si="0"/>
        <v>28.131595</v>
      </c>
      <c r="E33" s="20">
        <f t="shared" si="1"/>
        <v>307.42</v>
      </c>
      <c r="F33" s="90">
        <v>30</v>
      </c>
      <c r="G33" s="91">
        <f t="shared" si="2"/>
        <v>92.23</v>
      </c>
      <c r="H33" s="91">
        <f t="shared" si="3"/>
        <v>399.65</v>
      </c>
    </row>
    <row r="34" spans="1:8" ht="10.5">
      <c r="A34" s="18">
        <f>'[4]Reajuste'!A34</f>
        <v>33817</v>
      </c>
      <c r="B34" s="88">
        <f>Reajuste!K34</f>
        <v>425367.99</v>
      </c>
      <c r="C34" s="19">
        <f>'[5]Plan2'!C383</f>
        <v>47519.931986</v>
      </c>
      <c r="D34" s="89">
        <f t="shared" si="0"/>
        <v>28.131595</v>
      </c>
      <c r="E34" s="20">
        <f t="shared" si="1"/>
        <v>251.82</v>
      </c>
      <c r="F34" s="90">
        <v>30</v>
      </c>
      <c r="G34" s="91">
        <f t="shared" si="2"/>
        <v>75.55</v>
      </c>
      <c r="H34" s="91">
        <f t="shared" si="3"/>
        <v>327.37</v>
      </c>
    </row>
    <row r="35" spans="1:8" ht="10.5">
      <c r="A35" s="18">
        <f>'[4]Reajuste'!A35</f>
        <v>33848</v>
      </c>
      <c r="B35" s="88">
        <f>Reajuste!K35</f>
        <v>956171.52</v>
      </c>
      <c r="C35" s="19">
        <f>'[5]Plan2'!C384</f>
        <v>58154.892764</v>
      </c>
      <c r="D35" s="89">
        <f t="shared" si="0"/>
        <v>28.131595</v>
      </c>
      <c r="E35" s="20">
        <f t="shared" si="1"/>
        <v>462.53</v>
      </c>
      <c r="F35" s="90">
        <v>30</v>
      </c>
      <c r="G35" s="91">
        <f t="shared" si="2"/>
        <v>138.76</v>
      </c>
      <c r="H35" s="91">
        <f t="shared" si="3"/>
        <v>601.29</v>
      </c>
    </row>
    <row r="36" spans="1:8" ht="10.5">
      <c r="A36" s="18">
        <f>'[4]Reajuste'!A36</f>
        <v>33878</v>
      </c>
      <c r="B36" s="88">
        <f>Reajuste!K36</f>
        <v>956171.52</v>
      </c>
      <c r="C36" s="19">
        <f>'[5]Plan2'!C385</f>
        <v>72100.436048</v>
      </c>
      <c r="D36" s="89">
        <f t="shared" si="0"/>
        <v>28.131595</v>
      </c>
      <c r="E36" s="20">
        <f t="shared" si="1"/>
        <v>373.07</v>
      </c>
      <c r="F36" s="90">
        <v>30</v>
      </c>
      <c r="G36" s="91">
        <f t="shared" si="2"/>
        <v>111.92</v>
      </c>
      <c r="H36" s="91">
        <f t="shared" si="3"/>
        <v>484.99</v>
      </c>
    </row>
    <row r="37" spans="1:8" ht="10.5">
      <c r="A37" s="18">
        <f>'[4]Reajuste'!A37</f>
        <v>33909</v>
      </c>
      <c r="B37" s="88">
        <f>Reajuste!K37</f>
        <v>956171.52</v>
      </c>
      <c r="C37" s="19">
        <f>'[5]Plan2'!C386</f>
        <v>90897.019725</v>
      </c>
      <c r="D37" s="89">
        <f t="shared" si="0"/>
        <v>28.131595</v>
      </c>
      <c r="E37" s="20">
        <f t="shared" si="1"/>
        <v>295.92</v>
      </c>
      <c r="F37" s="90">
        <v>30</v>
      </c>
      <c r="G37" s="91">
        <f t="shared" si="2"/>
        <v>88.78</v>
      </c>
      <c r="H37" s="91">
        <f t="shared" si="3"/>
        <v>384.7</v>
      </c>
    </row>
    <row r="38" spans="1:8" ht="10.5">
      <c r="A38" s="18">
        <f>'[4]Reajuste'!A38</f>
        <v>33939</v>
      </c>
      <c r="B38" s="88">
        <f>Reajuste!K38</f>
        <v>956171.52</v>
      </c>
      <c r="C38" s="19">
        <f>'[5]Plan2'!C387</f>
        <v>111703.34754</v>
      </c>
      <c r="D38" s="89">
        <f t="shared" si="0"/>
        <v>28.131595</v>
      </c>
      <c r="E38" s="20">
        <f t="shared" si="1"/>
        <v>240.8</v>
      </c>
      <c r="F38" s="90">
        <v>30</v>
      </c>
      <c r="G38" s="91">
        <f t="shared" si="2"/>
        <v>72.24</v>
      </c>
      <c r="H38" s="91">
        <f t="shared" si="3"/>
        <v>313.04</v>
      </c>
    </row>
    <row r="39" spans="1:8" ht="10.5">
      <c r="A39" s="18" t="str">
        <f>'[4]Reajuste'!A39</f>
        <v>13.º/92</v>
      </c>
      <c r="B39" s="88">
        <f>Reajuste!K39</f>
        <v>956171.52</v>
      </c>
      <c r="C39" s="19">
        <f>'[5]Plan2'!C388</f>
        <v>111703.34754</v>
      </c>
      <c r="D39" s="89">
        <f t="shared" si="0"/>
        <v>28.131595</v>
      </c>
      <c r="E39" s="20">
        <f t="shared" si="1"/>
        <v>240.8</v>
      </c>
      <c r="F39" s="90">
        <v>30</v>
      </c>
      <c r="G39" s="91">
        <f t="shared" si="2"/>
        <v>72.24</v>
      </c>
      <c r="H39" s="91">
        <f t="shared" si="3"/>
        <v>313.04</v>
      </c>
    </row>
    <row r="40" spans="1:8" ht="10.5">
      <c r="A40" s="18">
        <f>'[4]Reajuste'!A40</f>
        <v>33970</v>
      </c>
      <c r="B40" s="88">
        <f>Reajuste!K40</f>
        <v>2306408.1</v>
      </c>
      <c r="C40" s="19">
        <f>'[5]Plan2'!C389</f>
        <v>140277.06384</v>
      </c>
      <c r="D40" s="89">
        <f t="shared" si="0"/>
        <v>28.131595</v>
      </c>
      <c r="E40" s="20">
        <f t="shared" si="1"/>
        <v>462.53</v>
      </c>
      <c r="F40" s="90">
        <v>30</v>
      </c>
      <c r="G40" s="91">
        <f t="shared" si="2"/>
        <v>138.76</v>
      </c>
      <c r="H40" s="91">
        <f t="shared" si="3"/>
        <v>601.29</v>
      </c>
    </row>
    <row r="41" spans="1:8" ht="10.5">
      <c r="A41" s="18">
        <f>'[4]Reajuste'!A41</f>
        <v>34001</v>
      </c>
      <c r="B41" s="88">
        <f>Reajuste!K41</f>
        <v>2306408.1</v>
      </c>
      <c r="C41" s="19">
        <f>'[5]Plan2'!C390</f>
        <v>180634.775106</v>
      </c>
      <c r="D41" s="89">
        <f t="shared" si="0"/>
        <v>28.131595</v>
      </c>
      <c r="E41" s="20">
        <f t="shared" si="1"/>
        <v>359.19</v>
      </c>
      <c r="F41" s="90">
        <v>30</v>
      </c>
      <c r="G41" s="91">
        <f t="shared" si="2"/>
        <v>107.76</v>
      </c>
      <c r="H41" s="91">
        <f t="shared" si="3"/>
        <v>466.95</v>
      </c>
    </row>
    <row r="42" spans="1:8" ht="10.5">
      <c r="A42" s="18">
        <f>'[4]Reajuste'!A42</f>
        <v>34029</v>
      </c>
      <c r="B42" s="88">
        <f>Reajuste!K42</f>
        <v>3152167.95</v>
      </c>
      <c r="C42" s="19">
        <f>'[5]Plan2'!C391</f>
        <v>225414.135854</v>
      </c>
      <c r="D42" s="89">
        <f t="shared" si="0"/>
        <v>28.131595</v>
      </c>
      <c r="E42" s="20">
        <f t="shared" si="1"/>
        <v>393.39</v>
      </c>
      <c r="F42" s="90">
        <v>30</v>
      </c>
      <c r="G42" s="91">
        <f t="shared" si="2"/>
        <v>118.02</v>
      </c>
      <c r="H42" s="91">
        <f t="shared" si="3"/>
        <v>511.41</v>
      </c>
    </row>
    <row r="43" spans="1:8" ht="10.5">
      <c r="A43" s="18">
        <f>'[4]Reajuste'!A43</f>
        <v>34060</v>
      </c>
      <c r="B43" s="88">
        <f>Reajuste!K43</f>
        <v>3152167.95</v>
      </c>
      <c r="C43" s="19">
        <f>'[5]Plan2'!C392</f>
        <v>287583.354522</v>
      </c>
      <c r="D43" s="89">
        <f t="shared" si="0"/>
        <v>28.131595</v>
      </c>
      <c r="E43" s="20">
        <f t="shared" si="1"/>
        <v>308.35</v>
      </c>
      <c r="F43" s="90">
        <v>30</v>
      </c>
      <c r="G43" s="91">
        <f t="shared" si="2"/>
        <v>92.51</v>
      </c>
      <c r="H43" s="91">
        <f t="shared" si="3"/>
        <v>400.86</v>
      </c>
    </row>
    <row r="44" spans="1:8" ht="10.5">
      <c r="A44" s="18">
        <f>'[4]Reajuste'!A44</f>
        <v>34090</v>
      </c>
      <c r="B44" s="88">
        <f>Reajuste!K44</f>
        <v>6042939.22</v>
      </c>
      <c r="C44" s="19">
        <f>'[5]Plan2'!C393</f>
        <v>369170.752199</v>
      </c>
      <c r="D44" s="89">
        <f t="shared" si="0"/>
        <v>28.131595</v>
      </c>
      <c r="E44" s="20">
        <f t="shared" si="1"/>
        <v>460.48</v>
      </c>
      <c r="F44" s="90">
        <v>30</v>
      </c>
      <c r="G44" s="91">
        <f t="shared" si="2"/>
        <v>138.14</v>
      </c>
      <c r="H44" s="91">
        <f t="shared" si="3"/>
        <v>598.62</v>
      </c>
    </row>
    <row r="45" spans="1:8" ht="10.5">
      <c r="A45" s="18">
        <f>'[4]Reajuste'!A45</f>
        <v>34121</v>
      </c>
      <c r="B45" s="88">
        <f>Reajuste!K45</f>
        <v>6042939.22</v>
      </c>
      <c r="C45" s="19">
        <f>'[5]Plan2'!C394</f>
        <v>468034.679637</v>
      </c>
      <c r="D45" s="89">
        <f t="shared" si="0"/>
        <v>28.131595</v>
      </c>
      <c r="E45" s="20">
        <f t="shared" si="1"/>
        <v>363.22</v>
      </c>
      <c r="F45" s="90">
        <v>30</v>
      </c>
      <c r="G45" s="91">
        <f t="shared" si="2"/>
        <v>108.97</v>
      </c>
      <c r="H45" s="91">
        <f t="shared" si="3"/>
        <v>472.19</v>
      </c>
    </row>
    <row r="46" spans="1:8" ht="10.5">
      <c r="A46" s="18">
        <f>'[4]Reajuste'!A46</f>
        <v>34151</v>
      </c>
      <c r="B46" s="88">
        <f>Reajuste!K46</f>
        <v>8487852</v>
      </c>
      <c r="C46" s="19">
        <f>'[5]Plan2'!C395</f>
        <v>610176.811842</v>
      </c>
      <c r="D46" s="89">
        <f t="shared" si="0"/>
        <v>28.131595</v>
      </c>
      <c r="E46" s="20">
        <f t="shared" si="1"/>
        <v>391.32</v>
      </c>
      <c r="F46" s="90">
        <v>30</v>
      </c>
      <c r="G46" s="91">
        <f t="shared" si="2"/>
        <v>117.4</v>
      </c>
      <c r="H46" s="91">
        <f t="shared" si="3"/>
        <v>508.72</v>
      </c>
    </row>
    <row r="47" spans="1:8" ht="10.5">
      <c r="A47" s="18">
        <f>'[4]Reajuste'!A47</f>
        <v>34182</v>
      </c>
      <c r="B47" s="88">
        <f>Reajuste!K47</f>
        <v>10126.01</v>
      </c>
      <c r="C47" s="19">
        <f>'[5]Plan2'!C396</f>
        <v>799.392641</v>
      </c>
      <c r="D47" s="89">
        <f t="shared" si="0"/>
        <v>28.131595</v>
      </c>
      <c r="E47" s="20">
        <f t="shared" si="1"/>
        <v>356.35</v>
      </c>
      <c r="F47" s="90">
        <v>30</v>
      </c>
      <c r="G47" s="91">
        <f t="shared" si="2"/>
        <v>106.91</v>
      </c>
      <c r="H47" s="91">
        <f t="shared" si="3"/>
        <v>463.26</v>
      </c>
    </row>
    <row r="48" spans="1:8" ht="10.5">
      <c r="A48" s="18">
        <f>'[4]Reajuste'!A48</f>
        <v>34213</v>
      </c>
      <c r="B48" s="88">
        <f>Reajuste!K48</f>
        <v>14511.25</v>
      </c>
      <c r="C48" s="19">
        <f>'[5]Plan2'!C397</f>
        <v>1065.910147</v>
      </c>
      <c r="D48" s="89">
        <f t="shared" si="0"/>
        <v>28.131595</v>
      </c>
      <c r="E48" s="20">
        <f t="shared" si="1"/>
        <v>382.98</v>
      </c>
      <c r="F48" s="90">
        <v>30</v>
      </c>
      <c r="G48" s="91">
        <f t="shared" si="2"/>
        <v>114.89</v>
      </c>
      <c r="H48" s="91">
        <f t="shared" si="3"/>
        <v>497.87</v>
      </c>
    </row>
    <row r="49" spans="1:8" ht="10.5">
      <c r="A49" s="18">
        <f>'[4]Reajuste'!A49</f>
        <v>34243</v>
      </c>
      <c r="B49" s="88">
        <f>Reajuste!K49</f>
        <v>18163.73</v>
      </c>
      <c r="C49" s="19">
        <f>'[5]Plan2'!C398</f>
        <v>1445.693932</v>
      </c>
      <c r="D49" s="89">
        <f t="shared" si="0"/>
        <v>28.131595</v>
      </c>
      <c r="E49" s="20">
        <f t="shared" si="1"/>
        <v>353.45</v>
      </c>
      <c r="F49" s="90">
        <v>30</v>
      </c>
      <c r="G49" s="91">
        <f t="shared" si="2"/>
        <v>106.04</v>
      </c>
      <c r="H49" s="91">
        <f t="shared" si="3"/>
        <v>459.49</v>
      </c>
    </row>
    <row r="50" spans="1:8" ht="10.5">
      <c r="A50" s="18">
        <f>'[4]Reajuste'!A50</f>
        <v>34274</v>
      </c>
      <c r="B50" s="88">
        <f>Reajuste!K50</f>
        <v>22690.13</v>
      </c>
      <c r="C50" s="19">
        <f>'[5]Plan2'!C399</f>
        <v>1938.964701</v>
      </c>
      <c r="D50" s="89">
        <f t="shared" si="0"/>
        <v>28.131595</v>
      </c>
      <c r="E50" s="20">
        <f t="shared" si="1"/>
        <v>329.2</v>
      </c>
      <c r="F50" s="90">
        <v>30</v>
      </c>
      <c r="G50" s="91">
        <f t="shared" si="2"/>
        <v>98.76</v>
      </c>
      <c r="H50" s="91">
        <f t="shared" si="3"/>
        <v>427.96</v>
      </c>
    </row>
    <row r="51" spans="1:8" ht="10.5">
      <c r="A51" s="18">
        <f>'[4]Reajuste'!A51</f>
        <v>34304</v>
      </c>
      <c r="B51" s="88">
        <f>Reajuste!K51</f>
        <v>28337.7</v>
      </c>
      <c r="C51" s="19">
        <f>'[5]Plan2'!C400</f>
        <v>2636.991993</v>
      </c>
      <c r="D51" s="89">
        <f t="shared" si="0"/>
        <v>28.131595</v>
      </c>
      <c r="E51" s="20">
        <f t="shared" si="1"/>
        <v>302.31</v>
      </c>
      <c r="F51" s="90">
        <v>30</v>
      </c>
      <c r="G51" s="91">
        <f t="shared" si="2"/>
        <v>90.69</v>
      </c>
      <c r="H51" s="91">
        <f t="shared" si="3"/>
        <v>393</v>
      </c>
    </row>
    <row r="52" spans="1:8" ht="10.5">
      <c r="A52" s="18" t="str">
        <f>'[4]Reajuste'!A52</f>
        <v>13.º/93</v>
      </c>
      <c r="B52" s="88">
        <f>Reajuste!K52</f>
        <v>28337.7</v>
      </c>
      <c r="C52" s="19">
        <f>'[5]Plan2'!C401</f>
        <v>2636.991993</v>
      </c>
      <c r="D52" s="89">
        <f t="shared" si="0"/>
        <v>28.131595</v>
      </c>
      <c r="E52" s="20">
        <f t="shared" si="1"/>
        <v>302.31</v>
      </c>
      <c r="F52" s="90">
        <v>30</v>
      </c>
      <c r="G52" s="91">
        <f t="shared" si="2"/>
        <v>90.69</v>
      </c>
      <c r="H52" s="91">
        <f t="shared" si="3"/>
        <v>393</v>
      </c>
    </row>
    <row r="53" spans="1:8" ht="10.5">
      <c r="A53" s="18">
        <f>'[4]Reajuste'!A53</f>
        <v>34335</v>
      </c>
      <c r="B53" s="88">
        <f>Reajuste!K53</f>
        <v>49670.32</v>
      </c>
      <c r="C53" s="19">
        <f>'[5]Plan2'!C402</f>
        <v>3631.929071</v>
      </c>
      <c r="D53" s="89">
        <f t="shared" si="0"/>
        <v>28.131595</v>
      </c>
      <c r="E53" s="20">
        <f t="shared" si="1"/>
        <v>384.73</v>
      </c>
      <c r="F53" s="90">
        <v>30</v>
      </c>
      <c r="G53" s="91">
        <f t="shared" si="2"/>
        <v>115.42</v>
      </c>
      <c r="H53" s="91">
        <f t="shared" si="3"/>
        <v>500.15</v>
      </c>
    </row>
    <row r="54" spans="1:8" ht="10.5">
      <c r="A54" s="18">
        <f>'[4]Reajuste'!A54</f>
        <v>34366</v>
      </c>
      <c r="B54" s="88">
        <f>Reajuste!K54</f>
        <v>64695.59</v>
      </c>
      <c r="C54" s="19">
        <f>'[5]Plan2'!C403</f>
        <v>5132.642163</v>
      </c>
      <c r="D54" s="89">
        <f t="shared" si="0"/>
        <v>28.131595</v>
      </c>
      <c r="E54" s="20">
        <f t="shared" si="1"/>
        <v>354.59</v>
      </c>
      <c r="F54" s="90">
        <v>30</v>
      </c>
      <c r="G54" s="91">
        <f t="shared" si="2"/>
        <v>106.38</v>
      </c>
      <c r="H54" s="91">
        <f t="shared" si="3"/>
        <v>460.97</v>
      </c>
    </row>
    <row r="55" spans="1:8" ht="10.5">
      <c r="A55" s="18">
        <f>'[4]Reajuste'!A55</f>
        <v>34394</v>
      </c>
      <c r="B55" s="88">
        <f>Reajuste!K55</f>
        <v>141.71</v>
      </c>
      <c r="C55" s="19">
        <f>'[5]Plan2'!C404</f>
        <v>7214.955088</v>
      </c>
      <c r="D55" s="89">
        <f t="shared" si="0"/>
        <v>28.131595</v>
      </c>
      <c r="E55" s="20">
        <f t="shared" si="1"/>
        <v>0.55</v>
      </c>
      <c r="F55" s="90">
        <v>30</v>
      </c>
      <c r="G55" s="91">
        <f t="shared" si="2"/>
        <v>0.17</v>
      </c>
      <c r="H55" s="91">
        <f t="shared" si="3"/>
        <v>0.72</v>
      </c>
    </row>
    <row r="56" spans="1:8" ht="10.5">
      <c r="A56" s="18">
        <f>'[4]Reajuste'!A56</f>
        <v>34425</v>
      </c>
      <c r="B56" s="88">
        <f>Reajuste!K56</f>
        <v>141.71</v>
      </c>
      <c r="C56" s="19">
        <f>'[5]Plan2'!C405</f>
        <v>10323.157739</v>
      </c>
      <c r="D56" s="89">
        <f t="shared" si="0"/>
        <v>28.131595</v>
      </c>
      <c r="E56" s="20">
        <f t="shared" si="1"/>
        <v>0.39</v>
      </c>
      <c r="F56" s="90">
        <v>30</v>
      </c>
      <c r="G56" s="91">
        <f t="shared" si="2"/>
        <v>0.12</v>
      </c>
      <c r="H56" s="91">
        <f t="shared" si="3"/>
        <v>0.51</v>
      </c>
    </row>
    <row r="57" spans="1:8" ht="10.5">
      <c r="A57" s="18">
        <f>'[4]Reajuste'!A57</f>
        <v>34455</v>
      </c>
      <c r="B57" s="88">
        <f>Reajuste!K57</f>
        <v>141.71</v>
      </c>
      <c r="C57" s="19">
        <f>'[5]Plan2'!C406</f>
        <v>14747.663145</v>
      </c>
      <c r="D57" s="89">
        <f t="shared" si="0"/>
        <v>28.131595</v>
      </c>
      <c r="E57" s="20">
        <f t="shared" si="1"/>
        <v>0.27</v>
      </c>
      <c r="F57" s="90">
        <v>30</v>
      </c>
      <c r="G57" s="91">
        <f t="shared" si="2"/>
        <v>0.08</v>
      </c>
      <c r="H57" s="91">
        <f t="shared" si="3"/>
        <v>0.35</v>
      </c>
    </row>
    <row r="58" spans="1:8" ht="10.5">
      <c r="A58" s="18">
        <f>'[4]Reajuste'!A58</f>
        <v>34486</v>
      </c>
      <c r="B58" s="88">
        <f>Reajuste!K58</f>
        <v>141.71</v>
      </c>
      <c r="C58" s="19">
        <f>'[5]Plan2'!C407</f>
        <v>21049.339606</v>
      </c>
      <c r="D58" s="89">
        <f t="shared" si="0"/>
        <v>28.131595</v>
      </c>
      <c r="E58" s="20">
        <f t="shared" si="1"/>
        <v>0.19</v>
      </c>
      <c r="F58" s="90">
        <v>30</v>
      </c>
      <c r="G58" s="91">
        <f t="shared" si="2"/>
        <v>0.06</v>
      </c>
      <c r="H58" s="91">
        <f t="shared" si="3"/>
        <v>0.25</v>
      </c>
    </row>
    <row r="59" spans="1:8" ht="10.5">
      <c r="A59" s="18">
        <f>'[4]Reajuste'!A59</f>
        <v>34516</v>
      </c>
      <c r="B59" s="88">
        <f>Reajuste!K59</f>
        <v>141.71</v>
      </c>
      <c r="C59" s="19">
        <f>'[5]Plan2'!C408</f>
        <v>11.346741</v>
      </c>
      <c r="D59" s="89">
        <f t="shared" si="0"/>
        <v>28.131595</v>
      </c>
      <c r="E59" s="20">
        <f t="shared" si="1"/>
        <v>351.34</v>
      </c>
      <c r="F59" s="90">
        <v>30</v>
      </c>
      <c r="G59" s="91">
        <f t="shared" si="2"/>
        <v>105.4</v>
      </c>
      <c r="H59" s="91">
        <f t="shared" si="3"/>
        <v>456.74</v>
      </c>
    </row>
    <row r="60" spans="1:8" ht="10.5">
      <c r="A60" s="18">
        <f>'[4]Reajuste'!A60</f>
        <v>34547</v>
      </c>
      <c r="B60" s="88">
        <f>Reajuste!K60</f>
        <v>141.71</v>
      </c>
      <c r="C60" s="19">
        <f>'[5]Plan2'!C409</f>
        <v>12.036622</v>
      </c>
      <c r="D60" s="89">
        <f t="shared" si="0"/>
        <v>28.131595</v>
      </c>
      <c r="E60" s="20">
        <f t="shared" si="1"/>
        <v>331.2</v>
      </c>
      <c r="F60" s="90">
        <v>30</v>
      </c>
      <c r="G60" s="91">
        <f t="shared" si="2"/>
        <v>99.36</v>
      </c>
      <c r="H60" s="91">
        <f t="shared" si="3"/>
        <v>430.56</v>
      </c>
    </row>
    <row r="61" spans="1:8" ht="10.5">
      <c r="A61" s="18">
        <f>'[4]Reajuste'!A61</f>
        <v>34578</v>
      </c>
      <c r="B61" s="88">
        <f>Reajuste!K61</f>
        <v>141.71</v>
      </c>
      <c r="C61" s="19">
        <f>'[5]Plan2'!C410</f>
        <v>12.693821</v>
      </c>
      <c r="D61" s="89">
        <f t="shared" si="0"/>
        <v>28.131595</v>
      </c>
      <c r="E61" s="20">
        <f t="shared" si="1"/>
        <v>314.05</v>
      </c>
      <c r="F61" s="90">
        <v>30</v>
      </c>
      <c r="G61" s="91">
        <f t="shared" si="2"/>
        <v>94.22</v>
      </c>
      <c r="H61" s="91">
        <f t="shared" si="3"/>
        <v>408.27</v>
      </c>
    </row>
    <row r="62" spans="1:8" ht="10.5">
      <c r="A62" s="18">
        <f>'[4]Reajuste'!A62</f>
        <v>34608</v>
      </c>
      <c r="B62" s="88">
        <f>Reajuste!K62</f>
        <v>141.71</v>
      </c>
      <c r="C62" s="19">
        <f>'[5]Plan2'!C411</f>
        <v>12.885497</v>
      </c>
      <c r="D62" s="89">
        <f t="shared" si="0"/>
        <v>28.131595</v>
      </c>
      <c r="E62" s="20">
        <f t="shared" si="1"/>
        <v>309.38</v>
      </c>
      <c r="F62" s="90">
        <v>30</v>
      </c>
      <c r="G62" s="91">
        <f t="shared" si="2"/>
        <v>92.81</v>
      </c>
      <c r="H62" s="91">
        <f t="shared" si="3"/>
        <v>402.19</v>
      </c>
    </row>
    <row r="63" spans="1:8" ht="10.5">
      <c r="A63" s="18">
        <f>'[4]Reajuste'!A63</f>
        <v>34639</v>
      </c>
      <c r="B63" s="88">
        <f>Reajuste!K63</f>
        <v>141.71</v>
      </c>
      <c r="C63" s="19">
        <f>'[5]Plan2'!C412</f>
        <v>13.125167</v>
      </c>
      <c r="D63" s="89">
        <f t="shared" si="0"/>
        <v>28.131595</v>
      </c>
      <c r="E63" s="20">
        <f t="shared" si="1"/>
        <v>303.73</v>
      </c>
      <c r="F63" s="90">
        <v>30</v>
      </c>
      <c r="G63" s="91">
        <f t="shared" si="2"/>
        <v>91.12</v>
      </c>
      <c r="H63" s="91">
        <f t="shared" si="3"/>
        <v>394.85</v>
      </c>
    </row>
    <row r="64" spans="1:8" ht="10.5">
      <c r="A64" s="18">
        <f>'[4]Reajuste'!A64</f>
        <v>34669</v>
      </c>
      <c r="B64" s="88">
        <f>Reajuste!K64</f>
        <v>141.71</v>
      </c>
      <c r="C64" s="19">
        <f>'[5]Plan2'!C413</f>
        <v>13.554359</v>
      </c>
      <c r="D64" s="89">
        <f t="shared" si="0"/>
        <v>28.131595</v>
      </c>
      <c r="E64" s="20">
        <f t="shared" si="1"/>
        <v>294.11</v>
      </c>
      <c r="F64" s="90">
        <v>30</v>
      </c>
      <c r="G64" s="91">
        <f t="shared" si="2"/>
        <v>88.23</v>
      </c>
      <c r="H64" s="91">
        <f t="shared" si="3"/>
        <v>382.34</v>
      </c>
    </row>
    <row r="65" spans="1:8" ht="10.5">
      <c r="A65" s="18" t="str">
        <f>'[4]Reajuste'!A65</f>
        <v>13º/94</v>
      </c>
      <c r="B65" s="88">
        <f>Reajuste!K65</f>
        <v>141.71</v>
      </c>
      <c r="C65" s="19">
        <f>'[5]Plan2'!C414</f>
        <v>13.554359</v>
      </c>
      <c r="D65" s="89">
        <f t="shared" si="0"/>
        <v>28.131595</v>
      </c>
      <c r="E65" s="20">
        <f t="shared" si="1"/>
        <v>294.11</v>
      </c>
      <c r="F65" s="90">
        <v>30</v>
      </c>
      <c r="G65" s="91">
        <f t="shared" si="2"/>
        <v>88.23</v>
      </c>
      <c r="H65" s="91">
        <f t="shared" si="3"/>
        <v>382.34</v>
      </c>
    </row>
    <row r="66" spans="1:8" ht="10.5">
      <c r="A66" s="18">
        <f>'[4]Reajuste'!A66</f>
        <v>34700</v>
      </c>
      <c r="B66" s="88">
        <f>Reajuste!K66</f>
        <v>141.71</v>
      </c>
      <c r="C66" s="19">
        <f>'[5]Plan2'!C415</f>
        <v>13.851199</v>
      </c>
      <c r="D66" s="89">
        <f t="shared" si="0"/>
        <v>28.131595</v>
      </c>
      <c r="E66" s="20">
        <f t="shared" si="1"/>
        <v>287.81</v>
      </c>
      <c r="F66" s="90">
        <v>30</v>
      </c>
      <c r="G66" s="91">
        <f t="shared" si="2"/>
        <v>86.34</v>
      </c>
      <c r="H66" s="91">
        <f t="shared" si="3"/>
        <v>374.15</v>
      </c>
    </row>
    <row r="67" spans="1:8" ht="10.5">
      <c r="A67" s="18">
        <f>'[4]Reajuste'!A67</f>
        <v>34731</v>
      </c>
      <c r="B67" s="88">
        <f>Reajuste!K67</f>
        <v>141.71</v>
      </c>
      <c r="C67" s="19">
        <f>'[5]Plan2'!C416</f>
        <v>14.082514</v>
      </c>
      <c r="D67" s="89">
        <f t="shared" si="0"/>
        <v>28.131595</v>
      </c>
      <c r="E67" s="20">
        <f t="shared" si="1"/>
        <v>283.08</v>
      </c>
      <c r="F67" s="90">
        <v>30</v>
      </c>
      <c r="G67" s="91">
        <f t="shared" si="2"/>
        <v>84.92</v>
      </c>
      <c r="H67" s="91">
        <f t="shared" si="3"/>
        <v>368</v>
      </c>
    </row>
    <row r="68" spans="1:8" ht="10.5">
      <c r="A68" s="18">
        <f>'[4]Reajuste'!A68</f>
        <v>34759</v>
      </c>
      <c r="B68" s="88">
        <f>Reajuste!K68</f>
        <v>141.71</v>
      </c>
      <c r="C68" s="19">
        <f>'[5]Plan2'!C417</f>
        <v>14.22193</v>
      </c>
      <c r="D68" s="89">
        <f t="shared" si="0"/>
        <v>28.131595</v>
      </c>
      <c r="E68" s="20">
        <f t="shared" si="1"/>
        <v>280.31</v>
      </c>
      <c r="F68" s="90">
        <v>30</v>
      </c>
      <c r="G68" s="91">
        <f t="shared" si="2"/>
        <v>84.09</v>
      </c>
      <c r="H68" s="91">
        <f t="shared" si="3"/>
        <v>364.4</v>
      </c>
    </row>
    <row r="69" spans="1:8" ht="10.5">
      <c r="A69" s="18">
        <f>'[4]Reajuste'!A69</f>
        <v>34790</v>
      </c>
      <c r="B69" s="88">
        <f>Reajuste!K69</f>
        <v>141.71</v>
      </c>
      <c r="C69" s="19">
        <f>'[5]Plan2'!C418</f>
        <v>14.422459</v>
      </c>
      <c r="D69" s="89">
        <f t="shared" si="0"/>
        <v>28.131595</v>
      </c>
      <c r="E69" s="20">
        <f t="shared" si="1"/>
        <v>276.41</v>
      </c>
      <c r="F69" s="90">
        <v>30</v>
      </c>
      <c r="G69" s="91">
        <f t="shared" si="2"/>
        <v>82.92</v>
      </c>
      <c r="H69" s="91">
        <f t="shared" si="3"/>
        <v>359.33</v>
      </c>
    </row>
    <row r="70" spans="1:8" ht="10.5">
      <c r="A70" s="18">
        <f>'[4]Reajuste'!A70</f>
        <v>34820</v>
      </c>
      <c r="B70" s="88">
        <f>Reajuste!K70</f>
        <v>202.44</v>
      </c>
      <c r="C70" s="19">
        <f>'[5]Plan2'!C419</f>
        <v>14.69937</v>
      </c>
      <c r="D70" s="89">
        <f t="shared" si="0"/>
        <v>28.131595</v>
      </c>
      <c r="E70" s="20">
        <f t="shared" si="1"/>
        <v>387.43</v>
      </c>
      <c r="F70" s="90">
        <v>30</v>
      </c>
      <c r="G70" s="91">
        <f t="shared" si="2"/>
        <v>116.23</v>
      </c>
      <c r="H70" s="91">
        <f t="shared" si="3"/>
        <v>503.66</v>
      </c>
    </row>
    <row r="71" spans="1:8" ht="10.5">
      <c r="A71" s="18">
        <f>'[4]Reajuste'!A71</f>
        <v>34851</v>
      </c>
      <c r="B71" s="88">
        <f>Reajuste!K71</f>
        <v>202.44</v>
      </c>
      <c r="C71" s="19">
        <f>'[5]Plan2'!C420</f>
        <v>15.077143</v>
      </c>
      <c r="D71" s="89">
        <f t="shared" si="0"/>
        <v>28.131595</v>
      </c>
      <c r="E71" s="20">
        <f t="shared" si="1"/>
        <v>377.72</v>
      </c>
      <c r="F71" s="90">
        <v>30</v>
      </c>
      <c r="G71" s="91">
        <f t="shared" si="2"/>
        <v>113.32</v>
      </c>
      <c r="H71" s="91">
        <f t="shared" si="3"/>
        <v>491.04</v>
      </c>
    </row>
    <row r="72" spans="1:8" ht="10.5">
      <c r="A72" s="18">
        <f>'[4]Reajuste'!A72</f>
        <v>34881</v>
      </c>
      <c r="B72" s="88">
        <f>Reajuste!K72</f>
        <v>202.44</v>
      </c>
      <c r="C72" s="19">
        <f>'[5]Plan2'!C421</f>
        <v>15.351547</v>
      </c>
      <c r="D72" s="89">
        <f t="shared" si="0"/>
        <v>28.131595</v>
      </c>
      <c r="E72" s="20">
        <f t="shared" si="1"/>
        <v>370.97</v>
      </c>
      <c r="F72" s="90">
        <v>30</v>
      </c>
      <c r="G72" s="91">
        <f t="shared" si="2"/>
        <v>111.29</v>
      </c>
      <c r="H72" s="91">
        <f t="shared" si="3"/>
        <v>482.26</v>
      </c>
    </row>
    <row r="73" spans="1:8" ht="10.5">
      <c r="A73" s="18">
        <f>'[4]Reajuste'!A73</f>
        <v>34912</v>
      </c>
      <c r="B73" s="88">
        <f>Reajuste!K73</f>
        <v>202.44</v>
      </c>
      <c r="C73" s="19">
        <f>'[5]Plan2'!C422</f>
        <v>15.729195</v>
      </c>
      <c r="D73" s="89">
        <f t="shared" si="0"/>
        <v>28.131595</v>
      </c>
      <c r="E73" s="20">
        <f t="shared" si="1"/>
        <v>362.06</v>
      </c>
      <c r="F73" s="90">
        <v>30</v>
      </c>
      <c r="G73" s="91">
        <f t="shared" si="2"/>
        <v>108.62</v>
      </c>
      <c r="H73" s="91">
        <f t="shared" si="3"/>
        <v>470.68</v>
      </c>
    </row>
    <row r="74" spans="1:8" ht="10.5">
      <c r="A74" s="18">
        <f>'[4]Reajuste'!A74</f>
        <v>34943</v>
      </c>
      <c r="B74" s="88">
        <f>Reajuste!K74</f>
        <v>202.44</v>
      </c>
      <c r="C74" s="19">
        <f>'[5]Plan2'!C423</f>
        <v>15.889632</v>
      </c>
      <c r="D74" s="89">
        <f t="shared" si="0"/>
        <v>28.131595</v>
      </c>
      <c r="E74" s="20">
        <f t="shared" si="1"/>
        <v>358.41</v>
      </c>
      <c r="F74" s="90">
        <v>30</v>
      </c>
      <c r="G74" s="91">
        <f t="shared" si="2"/>
        <v>107.52</v>
      </c>
      <c r="H74" s="91">
        <f t="shared" si="3"/>
        <v>465.93</v>
      </c>
    </row>
    <row r="75" spans="1:8" ht="10.5">
      <c r="A75" s="18">
        <f>'[4]Reajuste'!A75</f>
        <v>34973</v>
      </c>
      <c r="B75" s="88">
        <f>Reajuste!K75</f>
        <v>202.44</v>
      </c>
      <c r="C75" s="19">
        <f>'[5]Plan2'!C424</f>
        <v>16.07554</v>
      </c>
      <c r="D75" s="89">
        <f t="shared" si="0"/>
        <v>28.131595</v>
      </c>
      <c r="E75" s="20">
        <f t="shared" si="1"/>
        <v>354.26</v>
      </c>
      <c r="F75" s="90">
        <v>30</v>
      </c>
      <c r="G75" s="91">
        <f t="shared" si="2"/>
        <v>106.28</v>
      </c>
      <c r="H75" s="91">
        <f t="shared" si="3"/>
        <v>460.54</v>
      </c>
    </row>
    <row r="76" spans="1:8" ht="10.5">
      <c r="A76" s="18">
        <f>'[4]Reajuste'!A76</f>
        <v>35004</v>
      </c>
      <c r="B76" s="88">
        <f>Reajuste!K76</f>
        <v>202.44</v>
      </c>
      <c r="C76" s="19">
        <f>'[5]Plan2'!C425</f>
        <v>16.300597</v>
      </c>
      <c r="D76" s="89">
        <f t="shared" si="0"/>
        <v>28.131595</v>
      </c>
      <c r="E76" s="20">
        <f t="shared" si="1"/>
        <v>349.37</v>
      </c>
      <c r="F76" s="90">
        <v>30</v>
      </c>
      <c r="G76" s="91">
        <f t="shared" si="2"/>
        <v>104.81</v>
      </c>
      <c r="H76" s="91">
        <f t="shared" si="3"/>
        <v>454.18</v>
      </c>
    </row>
    <row r="77" spans="1:8" ht="10.5">
      <c r="A77" s="18">
        <f>'[4]Reajuste'!A77</f>
        <v>35034</v>
      </c>
      <c r="B77" s="88">
        <f>Reajuste!K77</f>
        <v>202.44</v>
      </c>
      <c r="C77" s="19">
        <f>'[5]Plan2'!C426</f>
        <v>16.546736</v>
      </c>
      <c r="D77" s="89">
        <f t="shared" si="0"/>
        <v>28.131595</v>
      </c>
      <c r="E77" s="20">
        <f t="shared" si="1"/>
        <v>344.17</v>
      </c>
      <c r="F77" s="90">
        <v>30</v>
      </c>
      <c r="G77" s="91">
        <f t="shared" si="2"/>
        <v>103.25</v>
      </c>
      <c r="H77" s="91">
        <f t="shared" si="3"/>
        <v>447.42</v>
      </c>
    </row>
    <row r="78" spans="1:8" ht="10.5">
      <c r="A78" s="18" t="str">
        <f>'[4]Reajuste'!A78</f>
        <v>13º/95</v>
      </c>
      <c r="B78" s="88">
        <f>Reajuste!K78</f>
        <v>202.44</v>
      </c>
      <c r="C78" s="19">
        <f>'[5]Plan2'!C427</f>
        <v>16.546736</v>
      </c>
      <c r="D78" s="89">
        <f t="shared" si="0"/>
        <v>28.131595</v>
      </c>
      <c r="E78" s="20">
        <f t="shared" si="1"/>
        <v>344.17</v>
      </c>
      <c r="F78" s="90">
        <v>30</v>
      </c>
      <c r="G78" s="91">
        <f t="shared" si="2"/>
        <v>103.25</v>
      </c>
      <c r="H78" s="91">
        <f t="shared" si="3"/>
        <v>447.42</v>
      </c>
    </row>
    <row r="79" spans="1:8" ht="10.5">
      <c r="A79" s="18">
        <f>'[4]Reajuste'!A79</f>
        <v>35065</v>
      </c>
      <c r="B79" s="88">
        <f>Reajuste!K79</f>
        <v>202.44</v>
      </c>
      <c r="C79" s="19">
        <f>'[5]Plan2'!C428</f>
        <v>16.819757</v>
      </c>
      <c r="D79" s="89">
        <f t="shared" si="0"/>
        <v>28.131595</v>
      </c>
      <c r="E79" s="20">
        <f t="shared" si="1"/>
        <v>338.59</v>
      </c>
      <c r="F79" s="90">
        <v>30</v>
      </c>
      <c r="G79" s="91">
        <f t="shared" si="2"/>
        <v>101.58</v>
      </c>
      <c r="H79" s="91">
        <f t="shared" si="3"/>
        <v>440.17</v>
      </c>
    </row>
    <row r="80" spans="1:8" ht="10.5">
      <c r="A80" s="18">
        <f>'[4]Reajuste'!A80</f>
        <v>35096</v>
      </c>
      <c r="B80" s="88">
        <f>Reajuste!K80</f>
        <v>202.44</v>
      </c>
      <c r="C80" s="19">
        <f>'[5]Plan2'!C429</f>
        <v>17.065325</v>
      </c>
      <c r="D80" s="89">
        <f t="shared" si="0"/>
        <v>28.131595</v>
      </c>
      <c r="E80" s="20">
        <f t="shared" si="1"/>
        <v>333.72</v>
      </c>
      <c r="F80" s="90">
        <v>30</v>
      </c>
      <c r="G80" s="91">
        <f t="shared" si="2"/>
        <v>100.12</v>
      </c>
      <c r="H80" s="91">
        <f t="shared" si="3"/>
        <v>433.84</v>
      </c>
    </row>
    <row r="81" spans="1:8" ht="10.5">
      <c r="A81" s="18">
        <f>'[4]Reajuste'!A81</f>
        <v>35125</v>
      </c>
      <c r="B81" s="88">
        <f>Reajuste!K81</f>
        <v>202.44</v>
      </c>
      <c r="C81" s="19">
        <f>'[5]Plan2'!C430</f>
        <v>17.186488</v>
      </c>
      <c r="D81" s="89">
        <f t="shared" si="0"/>
        <v>28.131595</v>
      </c>
      <c r="E81" s="20">
        <f t="shared" si="1"/>
        <v>331.36</v>
      </c>
      <c r="F81" s="90">
        <v>30</v>
      </c>
      <c r="G81" s="91">
        <f t="shared" si="2"/>
        <v>99.41</v>
      </c>
      <c r="H81" s="91">
        <f t="shared" si="3"/>
        <v>430.77</v>
      </c>
    </row>
    <row r="82" spans="1:8" ht="10.5">
      <c r="A82" s="18">
        <f>'[4]Reajuste'!A82</f>
        <v>35156</v>
      </c>
      <c r="B82" s="88">
        <f>Reajuste!K82</f>
        <v>202.44</v>
      </c>
      <c r="C82" s="19">
        <f>'[5]Plan2'!C431</f>
        <v>17.236328</v>
      </c>
      <c r="D82" s="89">
        <f t="shared" si="0"/>
        <v>28.131595</v>
      </c>
      <c r="E82" s="20">
        <f t="shared" si="1"/>
        <v>330.4</v>
      </c>
      <c r="F82" s="90">
        <v>30</v>
      </c>
      <c r="G82" s="91">
        <f t="shared" si="2"/>
        <v>99.12</v>
      </c>
      <c r="H82" s="91">
        <f t="shared" si="3"/>
        <v>429.52</v>
      </c>
    </row>
    <row r="83" spans="1:8" ht="10.5">
      <c r="A83" s="18">
        <f>'[4]Reajuste'!A83</f>
        <v>35186</v>
      </c>
      <c r="B83" s="88">
        <f>Reajuste!K83</f>
        <v>232.81</v>
      </c>
      <c r="C83" s="19">
        <f>'[5]Plan2'!C432</f>
        <v>17.396625</v>
      </c>
      <c r="D83" s="89">
        <f t="shared" si="0"/>
        <v>28.131595</v>
      </c>
      <c r="E83" s="20">
        <f t="shared" si="1"/>
        <v>376.47</v>
      </c>
      <c r="F83" s="90">
        <v>30</v>
      </c>
      <c r="G83" s="91">
        <f t="shared" si="2"/>
        <v>112.94</v>
      </c>
      <c r="H83" s="91">
        <f t="shared" si="3"/>
        <v>489.41</v>
      </c>
    </row>
    <row r="84" spans="1:8" ht="10.5">
      <c r="A84" s="18">
        <f>'[4]Reajuste'!A84</f>
        <v>35217</v>
      </c>
      <c r="B84" s="88">
        <f>Reajuste!K84</f>
        <v>232.81</v>
      </c>
      <c r="C84" s="19">
        <f>'[5]Plan2'!C433</f>
        <v>17.619301</v>
      </c>
      <c r="D84" s="89">
        <f t="shared" si="0"/>
        <v>28.131595</v>
      </c>
      <c r="E84" s="20">
        <f t="shared" si="1"/>
        <v>371.71</v>
      </c>
      <c r="F84" s="90">
        <v>30</v>
      </c>
      <c r="G84" s="91">
        <f t="shared" si="2"/>
        <v>111.51</v>
      </c>
      <c r="H84" s="91">
        <f t="shared" si="3"/>
        <v>483.22</v>
      </c>
    </row>
    <row r="85" spans="1:8" ht="10.5">
      <c r="A85" s="18">
        <f>'[4]Reajuste'!A85</f>
        <v>35247</v>
      </c>
      <c r="B85" s="88">
        <f>Reajuste!K85</f>
        <v>232.81</v>
      </c>
      <c r="C85" s="19">
        <f>'[5]Plan2'!C434</f>
        <v>17.853637</v>
      </c>
      <c r="D85" s="89">
        <f t="shared" si="0"/>
        <v>28.131595</v>
      </c>
      <c r="E85" s="20">
        <f t="shared" si="1"/>
        <v>366.83</v>
      </c>
      <c r="F85" s="90">
        <v>30</v>
      </c>
      <c r="G85" s="91">
        <f t="shared" si="2"/>
        <v>110.05</v>
      </c>
      <c r="H85" s="91">
        <f t="shared" si="3"/>
        <v>476.88</v>
      </c>
    </row>
    <row r="86" spans="1:8" ht="10.5">
      <c r="A86" s="18">
        <f>'[4]Reajuste'!A86</f>
        <v>35278</v>
      </c>
      <c r="B86" s="88">
        <f>Reajuste!K86</f>
        <v>232.81</v>
      </c>
      <c r="C86" s="19">
        <f>'[5]Plan2'!C435</f>
        <v>18.06788</v>
      </c>
      <c r="D86" s="89">
        <f t="shared" si="0"/>
        <v>28.131595</v>
      </c>
      <c r="E86" s="20">
        <f t="shared" si="1"/>
        <v>362.48</v>
      </c>
      <c r="F86" s="90">
        <v>30</v>
      </c>
      <c r="G86" s="91">
        <f t="shared" si="2"/>
        <v>108.74</v>
      </c>
      <c r="H86" s="91">
        <f t="shared" si="3"/>
        <v>471.22</v>
      </c>
    </row>
    <row r="87" spans="1:8" ht="10.5">
      <c r="A87" s="18">
        <f>'[4]Reajuste'!A87</f>
        <v>35309</v>
      </c>
      <c r="B87" s="88">
        <f>Reajuste!K87</f>
        <v>232.81</v>
      </c>
      <c r="C87" s="19">
        <f>'[5]Plan2'!C436</f>
        <v>18.158219</v>
      </c>
      <c r="D87" s="89">
        <f t="shared" si="0"/>
        <v>28.131595</v>
      </c>
      <c r="E87" s="20">
        <f t="shared" si="1"/>
        <v>360.68</v>
      </c>
      <c r="F87" s="90">
        <v>30</v>
      </c>
      <c r="G87" s="91">
        <f t="shared" si="2"/>
        <v>108.2</v>
      </c>
      <c r="H87" s="91">
        <f t="shared" si="3"/>
        <v>468.88</v>
      </c>
    </row>
    <row r="88" spans="1:8" ht="10.5">
      <c r="A88" s="18">
        <f>'[4]Reajuste'!A88</f>
        <v>35339</v>
      </c>
      <c r="B88" s="88">
        <f>Reajuste!K88</f>
        <v>232.81</v>
      </c>
      <c r="C88" s="19">
        <f>'[5]Plan2'!C437</f>
        <v>18.16185</v>
      </c>
      <c r="D88" s="89">
        <f aca="true" t="shared" si="4" ref="D88:D151">D89</f>
        <v>28.131595</v>
      </c>
      <c r="E88" s="20">
        <f aca="true" t="shared" si="5" ref="E88:E131">B88/C88*D88</f>
        <v>360.61</v>
      </c>
      <c r="F88" s="90">
        <v>30</v>
      </c>
      <c r="G88" s="91">
        <f aca="true" t="shared" si="6" ref="G88:G131">E88*F88%</f>
        <v>108.18</v>
      </c>
      <c r="H88" s="91">
        <f aca="true" t="shared" si="7" ref="H88:H131">E88+G88</f>
        <v>468.79</v>
      </c>
    </row>
    <row r="89" spans="1:8" ht="10.5">
      <c r="A89" s="18">
        <f>'[4]Reajuste'!A89</f>
        <v>35370</v>
      </c>
      <c r="B89" s="88">
        <f>Reajuste!K89</f>
        <v>232.81</v>
      </c>
      <c r="C89" s="19">
        <f>'[5]Plan2'!C438</f>
        <v>18.230865</v>
      </c>
      <c r="D89" s="89">
        <f t="shared" si="4"/>
        <v>28.131595</v>
      </c>
      <c r="E89" s="20">
        <f t="shared" si="5"/>
        <v>359.24</v>
      </c>
      <c r="F89" s="90">
        <v>30</v>
      </c>
      <c r="G89" s="91">
        <f t="shared" si="6"/>
        <v>107.77</v>
      </c>
      <c r="H89" s="91">
        <f t="shared" si="7"/>
        <v>467.01</v>
      </c>
    </row>
    <row r="90" spans="1:8" ht="10.5">
      <c r="A90" s="18">
        <f>'[4]Reajuste'!A90</f>
        <v>35400</v>
      </c>
      <c r="B90" s="88">
        <f>Reajuste!K90</f>
        <v>232.81</v>
      </c>
      <c r="C90" s="19">
        <f>'[5]Plan2'!C439</f>
        <v>18.292849</v>
      </c>
      <c r="D90" s="89">
        <f t="shared" si="4"/>
        <v>28.131595</v>
      </c>
      <c r="E90" s="20">
        <f t="shared" si="5"/>
        <v>358.03</v>
      </c>
      <c r="F90" s="90">
        <v>30</v>
      </c>
      <c r="G90" s="91">
        <f t="shared" si="6"/>
        <v>107.41</v>
      </c>
      <c r="H90" s="91">
        <f t="shared" si="7"/>
        <v>465.44</v>
      </c>
    </row>
    <row r="91" spans="1:8" ht="10.5">
      <c r="A91" s="18" t="str">
        <f>'[4]Reajuste'!A91</f>
        <v>13º/96</v>
      </c>
      <c r="B91" s="88">
        <f>Reajuste!K91</f>
        <v>232.81</v>
      </c>
      <c r="C91" s="19">
        <f>'[5]Plan2'!C440</f>
        <v>18.292849</v>
      </c>
      <c r="D91" s="89">
        <f t="shared" si="4"/>
        <v>28.131595</v>
      </c>
      <c r="E91" s="20">
        <f t="shared" si="5"/>
        <v>358.03</v>
      </c>
      <c r="F91" s="90">
        <v>30</v>
      </c>
      <c r="G91" s="91">
        <f t="shared" si="6"/>
        <v>107.41</v>
      </c>
      <c r="H91" s="91">
        <f t="shared" si="7"/>
        <v>465.44</v>
      </c>
    </row>
    <row r="92" spans="1:8" ht="10.5">
      <c r="A92" s="18">
        <f>'[4]Reajuste'!A92</f>
        <v>35431</v>
      </c>
      <c r="B92" s="88">
        <f>Reajuste!K92</f>
        <v>232.81</v>
      </c>
      <c r="C92" s="19">
        <f>'[5]Plan2'!C441</f>
        <v>18.353215</v>
      </c>
      <c r="D92" s="89">
        <f t="shared" si="4"/>
        <v>28.131595</v>
      </c>
      <c r="E92" s="20">
        <f t="shared" si="5"/>
        <v>356.85</v>
      </c>
      <c r="F92" s="90">
        <v>30</v>
      </c>
      <c r="G92" s="91">
        <f t="shared" si="6"/>
        <v>107.06</v>
      </c>
      <c r="H92" s="91">
        <f t="shared" si="7"/>
        <v>463.91</v>
      </c>
    </row>
    <row r="93" spans="1:8" ht="10.5">
      <c r="A93" s="18">
        <f>'[4]Reajuste'!A93</f>
        <v>35462</v>
      </c>
      <c r="B93" s="88">
        <f>Reajuste!K93</f>
        <v>232.81</v>
      </c>
      <c r="C93" s="19">
        <f>'[5]Plan2'!C442</f>
        <v>18.501876</v>
      </c>
      <c r="D93" s="89">
        <f t="shared" si="4"/>
        <v>28.131595</v>
      </c>
      <c r="E93" s="20">
        <f t="shared" si="5"/>
        <v>353.98</v>
      </c>
      <c r="F93" s="90">
        <v>30</v>
      </c>
      <c r="G93" s="91">
        <f t="shared" si="6"/>
        <v>106.19</v>
      </c>
      <c r="H93" s="91">
        <f t="shared" si="7"/>
        <v>460.17</v>
      </c>
    </row>
    <row r="94" spans="1:8" ht="10.5">
      <c r="A94" s="18">
        <f>'[4]Reajuste'!A94</f>
        <v>35490</v>
      </c>
      <c r="B94" s="88">
        <f>Reajuste!K94</f>
        <v>232.81</v>
      </c>
      <c r="C94" s="19">
        <f>'[5]Plan2'!C443</f>
        <v>18.585134</v>
      </c>
      <c r="D94" s="89">
        <f t="shared" si="4"/>
        <v>28.131595</v>
      </c>
      <c r="E94" s="20">
        <f t="shared" si="5"/>
        <v>352.4</v>
      </c>
      <c r="F94" s="90">
        <v>30</v>
      </c>
      <c r="G94" s="91">
        <f t="shared" si="6"/>
        <v>105.72</v>
      </c>
      <c r="H94" s="91">
        <f t="shared" si="7"/>
        <v>458.12</v>
      </c>
    </row>
    <row r="95" spans="1:8" ht="10.5">
      <c r="A95" s="18">
        <f>'[4]Reajuste'!A95</f>
        <v>35521</v>
      </c>
      <c r="B95" s="88">
        <f>Reajuste!K95</f>
        <v>232.81</v>
      </c>
      <c r="C95" s="19">
        <f>'[5]Plan2'!C444</f>
        <v>18.711512</v>
      </c>
      <c r="D95" s="89">
        <f t="shared" si="4"/>
        <v>28.131595</v>
      </c>
      <c r="E95" s="20">
        <f t="shared" si="5"/>
        <v>350.02</v>
      </c>
      <c r="F95" s="90">
        <v>30</v>
      </c>
      <c r="G95" s="91">
        <f t="shared" si="6"/>
        <v>105.01</v>
      </c>
      <c r="H95" s="91">
        <f t="shared" si="7"/>
        <v>455.03</v>
      </c>
    </row>
    <row r="96" spans="1:8" ht="10.5">
      <c r="A96" s="18">
        <f>'[4]Reajuste'!A96</f>
        <v>35551</v>
      </c>
      <c r="B96" s="88">
        <f>Reajuste!K96</f>
        <v>232.81</v>
      </c>
      <c r="C96" s="19">
        <f>'[5]Plan2'!C445</f>
        <v>18.823781</v>
      </c>
      <c r="D96" s="89">
        <f t="shared" si="4"/>
        <v>28.131595</v>
      </c>
      <c r="E96" s="20">
        <f t="shared" si="5"/>
        <v>347.93</v>
      </c>
      <c r="F96" s="90">
        <v>30</v>
      </c>
      <c r="G96" s="91">
        <f t="shared" si="6"/>
        <v>104.38</v>
      </c>
      <c r="H96" s="91">
        <f t="shared" si="7"/>
        <v>452.31</v>
      </c>
    </row>
    <row r="97" spans="1:8" ht="10.5">
      <c r="A97" s="18">
        <f>'[4]Reajuste'!A97</f>
        <v>35582</v>
      </c>
      <c r="B97" s="88">
        <f>Reajuste!K97</f>
        <v>250.88</v>
      </c>
      <c r="C97" s="19">
        <f>'[5]Plan2'!C446</f>
        <v>18.844487</v>
      </c>
      <c r="D97" s="89">
        <f t="shared" si="4"/>
        <v>28.131595</v>
      </c>
      <c r="E97" s="20">
        <f t="shared" si="5"/>
        <v>374.52</v>
      </c>
      <c r="F97" s="90">
        <v>30</v>
      </c>
      <c r="G97" s="91">
        <f t="shared" si="6"/>
        <v>112.36</v>
      </c>
      <c r="H97" s="91">
        <f t="shared" si="7"/>
        <v>486.88</v>
      </c>
    </row>
    <row r="98" spans="1:8" ht="10.5">
      <c r="A98" s="18">
        <f>'[4]Reajuste'!A98</f>
        <v>35612</v>
      </c>
      <c r="B98" s="88">
        <f>Reajuste!K98</f>
        <v>250.88</v>
      </c>
      <c r="C98" s="19">
        <f>'[5]Plan2'!C447</f>
        <v>18.910442</v>
      </c>
      <c r="D98" s="89">
        <f t="shared" si="4"/>
        <v>28.131595</v>
      </c>
      <c r="E98" s="20">
        <f t="shared" si="5"/>
        <v>373.21</v>
      </c>
      <c r="F98" s="90">
        <v>30</v>
      </c>
      <c r="G98" s="91">
        <f t="shared" si="6"/>
        <v>111.96</v>
      </c>
      <c r="H98" s="91">
        <f t="shared" si="7"/>
        <v>485.17</v>
      </c>
    </row>
    <row r="99" spans="1:8" ht="10.5">
      <c r="A99" s="18">
        <f>'[4]Reajuste'!A99</f>
        <v>35643</v>
      </c>
      <c r="B99" s="88">
        <f>Reajuste!K99</f>
        <v>250.88</v>
      </c>
      <c r="C99" s="19">
        <f>'[5]Plan2'!C448</f>
        <v>18.94448</v>
      </c>
      <c r="D99" s="89">
        <f t="shared" si="4"/>
        <v>28.131595</v>
      </c>
      <c r="E99" s="20">
        <f t="shared" si="5"/>
        <v>372.54</v>
      </c>
      <c r="F99" s="90">
        <v>30</v>
      </c>
      <c r="G99" s="91">
        <f t="shared" si="6"/>
        <v>111.76</v>
      </c>
      <c r="H99" s="91">
        <f t="shared" si="7"/>
        <v>484.3</v>
      </c>
    </row>
    <row r="100" spans="1:8" ht="10.5">
      <c r="A100" s="18">
        <f>'[4]Reajuste'!A100</f>
        <v>35674</v>
      </c>
      <c r="B100" s="88">
        <f>Reajuste!K100</f>
        <v>250.88</v>
      </c>
      <c r="C100" s="19">
        <f>'[5]Plan2'!C449</f>
        <v>18.938796</v>
      </c>
      <c r="D100" s="89">
        <f t="shared" si="4"/>
        <v>28.131595</v>
      </c>
      <c r="E100" s="20">
        <f t="shared" si="5"/>
        <v>372.66</v>
      </c>
      <c r="F100" s="90">
        <v>30</v>
      </c>
      <c r="G100" s="91">
        <f t="shared" si="6"/>
        <v>111.8</v>
      </c>
      <c r="H100" s="91">
        <f t="shared" si="7"/>
        <v>484.46</v>
      </c>
    </row>
    <row r="101" spans="1:8" ht="10.5">
      <c r="A101" s="18">
        <f>'[4]Reajuste'!A101</f>
        <v>35704</v>
      </c>
      <c r="B101" s="88">
        <f>Reajuste!K101</f>
        <v>250.88</v>
      </c>
      <c r="C101" s="19">
        <f>'[5]Plan2'!C450</f>
        <v>18.957734</v>
      </c>
      <c r="D101" s="89">
        <f t="shared" si="4"/>
        <v>28.131595</v>
      </c>
      <c r="E101" s="20">
        <f t="shared" si="5"/>
        <v>372.28</v>
      </c>
      <c r="F101" s="90">
        <v>30</v>
      </c>
      <c r="G101" s="91">
        <f t="shared" si="6"/>
        <v>111.68</v>
      </c>
      <c r="H101" s="91">
        <f t="shared" si="7"/>
        <v>483.96</v>
      </c>
    </row>
    <row r="102" spans="1:8" ht="10.5">
      <c r="A102" s="18">
        <f>'[4]Reajuste'!A102</f>
        <v>35735</v>
      </c>
      <c r="B102" s="88">
        <f>Reajuste!K102</f>
        <v>250.88</v>
      </c>
      <c r="C102" s="19">
        <f>'[5]Plan2'!C451</f>
        <v>19.012711</v>
      </c>
      <c r="D102" s="89">
        <f t="shared" si="4"/>
        <v>28.131595</v>
      </c>
      <c r="E102" s="20">
        <f t="shared" si="5"/>
        <v>371.21</v>
      </c>
      <c r="F102" s="90">
        <v>30</v>
      </c>
      <c r="G102" s="91">
        <f t="shared" si="6"/>
        <v>111.36</v>
      </c>
      <c r="H102" s="91">
        <f t="shared" si="7"/>
        <v>482.57</v>
      </c>
    </row>
    <row r="103" spans="1:8" ht="10.5">
      <c r="A103" s="18">
        <f>'[4]Reajuste'!A103</f>
        <v>35765</v>
      </c>
      <c r="B103" s="88">
        <f>Reajuste!K103</f>
        <v>250.88</v>
      </c>
      <c r="C103" s="19">
        <f>'[5]Plan2'!C452</f>
        <v>19.04123</v>
      </c>
      <c r="D103" s="89">
        <f t="shared" si="4"/>
        <v>28.131595</v>
      </c>
      <c r="E103" s="20">
        <f t="shared" si="5"/>
        <v>370.65</v>
      </c>
      <c r="F103" s="90">
        <v>30</v>
      </c>
      <c r="G103" s="91">
        <f t="shared" si="6"/>
        <v>111.2</v>
      </c>
      <c r="H103" s="91">
        <f t="shared" si="7"/>
        <v>481.85</v>
      </c>
    </row>
    <row r="104" spans="1:8" ht="10.5">
      <c r="A104" s="18" t="str">
        <f>'[4]Reajuste'!A104</f>
        <v>13º/97</v>
      </c>
      <c r="B104" s="88">
        <f>Reajuste!K104</f>
        <v>250.88</v>
      </c>
      <c r="C104" s="19">
        <f>'[5]Plan2'!C453</f>
        <v>19.04123</v>
      </c>
      <c r="D104" s="89">
        <f t="shared" si="4"/>
        <v>28.131595</v>
      </c>
      <c r="E104" s="20">
        <f t="shared" si="5"/>
        <v>370.65</v>
      </c>
      <c r="F104" s="90">
        <v>30</v>
      </c>
      <c r="G104" s="91">
        <f t="shared" si="6"/>
        <v>111.2</v>
      </c>
      <c r="H104" s="91">
        <f t="shared" si="7"/>
        <v>481.85</v>
      </c>
    </row>
    <row r="105" spans="1:8" ht="10.5">
      <c r="A105" s="18">
        <f>'[4]Reajuste'!A105</f>
        <v>35796</v>
      </c>
      <c r="B105" s="88">
        <f>Reajuste!K105</f>
        <v>250.88</v>
      </c>
      <c r="C105" s="19">
        <f>'[5]Plan2'!C454</f>
        <v>19.149765</v>
      </c>
      <c r="D105" s="89">
        <f t="shared" si="4"/>
        <v>28.131595</v>
      </c>
      <c r="E105" s="20">
        <f t="shared" si="5"/>
        <v>368.55</v>
      </c>
      <c r="F105" s="90">
        <v>30</v>
      </c>
      <c r="G105" s="91">
        <f t="shared" si="6"/>
        <v>110.57</v>
      </c>
      <c r="H105" s="91">
        <f t="shared" si="7"/>
        <v>479.12</v>
      </c>
    </row>
    <row r="106" spans="1:8" ht="10.5">
      <c r="A106" s="18">
        <v>35827</v>
      </c>
      <c r="B106" s="88">
        <f>Reajuste!K106</f>
        <v>250.88</v>
      </c>
      <c r="C106" s="19">
        <f>'[5]Plan2'!C455</f>
        <v>19.312538</v>
      </c>
      <c r="D106" s="89">
        <f t="shared" si="4"/>
        <v>28.131595</v>
      </c>
      <c r="E106" s="20">
        <f t="shared" si="5"/>
        <v>365.44</v>
      </c>
      <c r="F106" s="90">
        <f aca="true" t="shared" si="8" ref="F106:F116">F105-0.5</f>
        <v>29.5</v>
      </c>
      <c r="G106" s="91">
        <f t="shared" si="6"/>
        <v>107.8</v>
      </c>
      <c r="H106" s="91">
        <f t="shared" si="7"/>
        <v>473.24</v>
      </c>
    </row>
    <row r="107" spans="1:8" ht="10.5">
      <c r="A107" s="18">
        <v>35855</v>
      </c>
      <c r="B107" s="88">
        <f>Reajuste!K107</f>
        <v>250.88</v>
      </c>
      <c r="C107" s="19">
        <f>'[5]Plan2'!C456</f>
        <v>19.416825</v>
      </c>
      <c r="D107" s="89">
        <f t="shared" si="4"/>
        <v>28.131595</v>
      </c>
      <c r="E107" s="20">
        <f t="shared" si="5"/>
        <v>363.48</v>
      </c>
      <c r="F107" s="90">
        <f t="shared" si="8"/>
        <v>29</v>
      </c>
      <c r="G107" s="91">
        <f t="shared" si="6"/>
        <v>105.41</v>
      </c>
      <c r="H107" s="91">
        <f t="shared" si="7"/>
        <v>468.89</v>
      </c>
    </row>
    <row r="108" spans="1:8" ht="10.5">
      <c r="A108" s="18">
        <v>35886</v>
      </c>
      <c r="B108" s="88">
        <f>Reajuste!K108</f>
        <v>250.88</v>
      </c>
      <c r="C108" s="19">
        <f>'[5]Plan2'!C457</f>
        <v>19.511967</v>
      </c>
      <c r="D108" s="89">
        <f t="shared" si="4"/>
        <v>28.131595</v>
      </c>
      <c r="E108" s="20">
        <f t="shared" si="5"/>
        <v>361.71</v>
      </c>
      <c r="F108" s="90">
        <f t="shared" si="8"/>
        <v>28.5</v>
      </c>
      <c r="G108" s="91">
        <f t="shared" si="6"/>
        <v>103.09</v>
      </c>
      <c r="H108" s="91">
        <f t="shared" si="7"/>
        <v>464.8</v>
      </c>
    </row>
    <row r="109" spans="1:8" ht="10.5">
      <c r="A109" s="18">
        <v>35916</v>
      </c>
      <c r="B109" s="88">
        <f>Reajuste!K109</f>
        <v>250.88</v>
      </c>
      <c r="C109" s="19">
        <f>'[5]Plan2'!C458</f>
        <v>19.59977</v>
      </c>
      <c r="D109" s="89">
        <f t="shared" si="4"/>
        <v>28.131595</v>
      </c>
      <c r="E109" s="20">
        <f t="shared" si="5"/>
        <v>360.09</v>
      </c>
      <c r="F109" s="90">
        <f t="shared" si="8"/>
        <v>28</v>
      </c>
      <c r="G109" s="91">
        <f t="shared" si="6"/>
        <v>100.83</v>
      </c>
      <c r="H109" s="91">
        <f t="shared" si="7"/>
        <v>460.92</v>
      </c>
    </row>
    <row r="110" spans="1:8" ht="10.5">
      <c r="A110" s="18">
        <v>35947</v>
      </c>
      <c r="B110" s="88">
        <f>Reajuste!K110</f>
        <v>262.94</v>
      </c>
      <c r="C110" s="19">
        <f>'[5]Plan2'!C459</f>
        <v>19.740888</v>
      </c>
      <c r="D110" s="89">
        <f t="shared" si="4"/>
        <v>28.131595</v>
      </c>
      <c r="E110" s="20">
        <f t="shared" si="5"/>
        <v>374.7</v>
      </c>
      <c r="F110" s="90">
        <f t="shared" si="8"/>
        <v>27.5</v>
      </c>
      <c r="G110" s="91">
        <f t="shared" si="6"/>
        <v>103.04</v>
      </c>
      <c r="H110" s="91">
        <f t="shared" si="7"/>
        <v>477.74</v>
      </c>
    </row>
    <row r="111" spans="1:8" ht="10.5">
      <c r="A111" s="18">
        <v>35977</v>
      </c>
      <c r="B111" s="88">
        <f>Reajuste!K111</f>
        <v>262.94</v>
      </c>
      <c r="C111" s="19">
        <f>'[5]Plan2'!C460</f>
        <v>19.770499</v>
      </c>
      <c r="D111" s="89">
        <f t="shared" si="4"/>
        <v>28.131595</v>
      </c>
      <c r="E111" s="20">
        <f t="shared" si="5"/>
        <v>374.14</v>
      </c>
      <c r="F111" s="90">
        <f t="shared" si="8"/>
        <v>27</v>
      </c>
      <c r="G111" s="91">
        <f t="shared" si="6"/>
        <v>101.02</v>
      </c>
      <c r="H111" s="91">
        <f t="shared" si="7"/>
        <v>475.16</v>
      </c>
    </row>
    <row r="112" spans="1:8" ht="10.5">
      <c r="A112" s="18">
        <v>36008</v>
      </c>
      <c r="B112" s="88">
        <f>Reajuste!K112</f>
        <v>262.94</v>
      </c>
      <c r="C112" s="19">
        <f>'[5]Plan2'!C461</f>
        <v>19.715141</v>
      </c>
      <c r="D112" s="89">
        <f t="shared" si="4"/>
        <v>28.131595</v>
      </c>
      <c r="E112" s="20">
        <f t="shared" si="5"/>
        <v>375.19</v>
      </c>
      <c r="F112" s="90">
        <f t="shared" si="8"/>
        <v>26.5</v>
      </c>
      <c r="G112" s="91">
        <f t="shared" si="6"/>
        <v>99.43</v>
      </c>
      <c r="H112" s="91">
        <f t="shared" si="7"/>
        <v>474.62</v>
      </c>
    </row>
    <row r="113" spans="1:8" ht="10.5">
      <c r="A113" s="18">
        <v>36039</v>
      </c>
      <c r="B113" s="88">
        <f>Reajuste!K113</f>
        <v>262.94</v>
      </c>
      <c r="C113" s="19">
        <f>'[5]Plan2'!C462</f>
        <v>19.618536</v>
      </c>
      <c r="D113" s="89">
        <f t="shared" si="4"/>
        <v>28.131595</v>
      </c>
      <c r="E113" s="20">
        <f t="shared" si="5"/>
        <v>377.04</v>
      </c>
      <c r="F113" s="90">
        <f t="shared" si="8"/>
        <v>26</v>
      </c>
      <c r="G113" s="91">
        <f t="shared" si="6"/>
        <v>98.03</v>
      </c>
      <c r="H113" s="91">
        <f t="shared" si="7"/>
        <v>475.07</v>
      </c>
    </row>
    <row r="114" spans="1:8" ht="10.5">
      <c r="A114" s="18">
        <v>36069</v>
      </c>
      <c r="B114" s="88">
        <f>Reajuste!K114</f>
        <v>262.94</v>
      </c>
      <c r="C114" s="19">
        <f>'[5]Plan2'!C463</f>
        <v>19.557718</v>
      </c>
      <c r="D114" s="89">
        <f t="shared" si="4"/>
        <v>28.131595</v>
      </c>
      <c r="E114" s="20">
        <f t="shared" si="5"/>
        <v>378.21</v>
      </c>
      <c r="F114" s="90">
        <f t="shared" si="8"/>
        <v>25.5</v>
      </c>
      <c r="G114" s="91">
        <f t="shared" si="6"/>
        <v>96.44</v>
      </c>
      <c r="H114" s="91">
        <f t="shared" si="7"/>
        <v>474.65</v>
      </c>
    </row>
    <row r="115" spans="1:8" ht="10.5">
      <c r="A115" s="18">
        <v>36100</v>
      </c>
      <c r="B115" s="88">
        <f>Reajuste!K115</f>
        <v>262.94</v>
      </c>
      <c r="C115" s="19">
        <f>'[5]Plan2'!C464</f>
        <v>19.579231</v>
      </c>
      <c r="D115" s="89">
        <f t="shared" si="4"/>
        <v>28.131595</v>
      </c>
      <c r="E115" s="20">
        <f t="shared" si="5"/>
        <v>377.79</v>
      </c>
      <c r="F115" s="90">
        <f t="shared" si="8"/>
        <v>25</v>
      </c>
      <c r="G115" s="91">
        <f t="shared" si="6"/>
        <v>94.45</v>
      </c>
      <c r="H115" s="91">
        <f t="shared" si="7"/>
        <v>472.24</v>
      </c>
    </row>
    <row r="116" spans="1:8" ht="10.5">
      <c r="A116" s="18">
        <v>36130</v>
      </c>
      <c r="B116" s="88">
        <f>Reajuste!K116</f>
        <v>262.94</v>
      </c>
      <c r="C116" s="19">
        <f>'[5]Plan2'!C465</f>
        <v>19.543988</v>
      </c>
      <c r="D116" s="89">
        <f t="shared" si="4"/>
        <v>28.131595</v>
      </c>
      <c r="E116" s="20">
        <f t="shared" si="5"/>
        <v>378.48</v>
      </c>
      <c r="F116" s="90">
        <f t="shared" si="8"/>
        <v>24.5</v>
      </c>
      <c r="G116" s="91">
        <f t="shared" si="6"/>
        <v>92.73</v>
      </c>
      <c r="H116" s="91">
        <f t="shared" si="7"/>
        <v>471.21</v>
      </c>
    </row>
    <row r="117" spans="1:8" ht="10.5">
      <c r="A117" s="18" t="s">
        <v>14</v>
      </c>
      <c r="B117" s="88">
        <f>Reajuste!K117</f>
        <v>262.94</v>
      </c>
      <c r="C117" s="19">
        <f>'[5]Plan2'!C466</f>
        <v>19.543988</v>
      </c>
      <c r="D117" s="89">
        <f t="shared" si="4"/>
        <v>28.131595</v>
      </c>
      <c r="E117" s="20">
        <f t="shared" si="5"/>
        <v>378.48</v>
      </c>
      <c r="F117" s="90">
        <f>F116</f>
        <v>24.5</v>
      </c>
      <c r="G117" s="91">
        <f t="shared" si="6"/>
        <v>92.73</v>
      </c>
      <c r="H117" s="91">
        <f t="shared" si="7"/>
        <v>471.21</v>
      </c>
    </row>
    <row r="118" spans="1:8" ht="10.5">
      <c r="A118" s="21">
        <v>36161</v>
      </c>
      <c r="B118" s="88">
        <f>Reajuste!K118</f>
        <v>262.94</v>
      </c>
      <c r="C118" s="19">
        <f>'[5]Plan2'!C467</f>
        <v>19.626072</v>
      </c>
      <c r="D118" s="89">
        <f t="shared" si="4"/>
        <v>28.131595</v>
      </c>
      <c r="E118" s="20">
        <f t="shared" si="5"/>
        <v>376.89</v>
      </c>
      <c r="F118" s="90">
        <f aca="true" t="shared" si="9" ref="F118:F129">F117-0.5</f>
        <v>24</v>
      </c>
      <c r="G118" s="91">
        <f t="shared" si="6"/>
        <v>90.45</v>
      </c>
      <c r="H118" s="91">
        <f t="shared" si="7"/>
        <v>467.34</v>
      </c>
    </row>
    <row r="119" spans="1:8" ht="10.5">
      <c r="A119" s="21">
        <v>36192</v>
      </c>
      <c r="B119" s="88">
        <f>Reajuste!K119</f>
        <v>262.94</v>
      </c>
      <c r="C119" s="19">
        <f>'[5]Plan2'!C468</f>
        <v>19.753641</v>
      </c>
      <c r="D119" s="89">
        <f t="shared" si="4"/>
        <v>28.131595</v>
      </c>
      <c r="E119" s="20">
        <f t="shared" si="5"/>
        <v>374.46</v>
      </c>
      <c r="F119" s="90">
        <f t="shared" si="9"/>
        <v>23.5</v>
      </c>
      <c r="G119" s="91">
        <f t="shared" si="6"/>
        <v>88</v>
      </c>
      <c r="H119" s="91">
        <f t="shared" si="7"/>
        <v>462.46</v>
      </c>
    </row>
    <row r="120" spans="1:8" ht="10.5">
      <c r="A120" s="21">
        <v>36220</v>
      </c>
      <c r="B120" s="88">
        <f>Reajuste!K120</f>
        <v>262.94</v>
      </c>
      <c r="C120" s="19">
        <f>'[5]Plan2'!C469</f>
        <v>20.008462</v>
      </c>
      <c r="D120" s="89">
        <f t="shared" si="4"/>
        <v>28.131595</v>
      </c>
      <c r="E120" s="20">
        <f t="shared" si="5"/>
        <v>369.69</v>
      </c>
      <c r="F120" s="90">
        <f t="shared" si="9"/>
        <v>23</v>
      </c>
      <c r="G120" s="91">
        <f t="shared" si="6"/>
        <v>85.03</v>
      </c>
      <c r="H120" s="91">
        <f t="shared" si="7"/>
        <v>454.72</v>
      </c>
    </row>
    <row r="121" spans="1:8" ht="10.5">
      <c r="A121" s="21">
        <v>36251</v>
      </c>
      <c r="B121" s="88">
        <f>Reajuste!K121</f>
        <v>262.94</v>
      </c>
      <c r="C121" s="19">
        <f>'[5]Plan2'!C470</f>
        <v>20.26457</v>
      </c>
      <c r="D121" s="89">
        <f t="shared" si="4"/>
        <v>28.131595</v>
      </c>
      <c r="E121" s="20">
        <f t="shared" si="5"/>
        <v>365.02</v>
      </c>
      <c r="F121" s="90">
        <f t="shared" si="9"/>
        <v>22.5</v>
      </c>
      <c r="G121" s="91">
        <f t="shared" si="6"/>
        <v>82.13</v>
      </c>
      <c r="H121" s="91">
        <f t="shared" si="7"/>
        <v>447.15</v>
      </c>
    </row>
    <row r="122" spans="1:8" ht="10.5">
      <c r="A122" s="21">
        <v>36281</v>
      </c>
      <c r="B122" s="88">
        <f>Reajuste!K122</f>
        <v>262.94</v>
      </c>
      <c r="C122" s="19">
        <f>'[5]Plan2'!C471</f>
        <v>20.359813</v>
      </c>
      <c r="D122" s="89">
        <f t="shared" si="4"/>
        <v>28.131595</v>
      </c>
      <c r="E122" s="20">
        <f t="shared" si="5"/>
        <v>363.31</v>
      </c>
      <c r="F122" s="90">
        <f t="shared" si="9"/>
        <v>22</v>
      </c>
      <c r="G122" s="91">
        <f t="shared" si="6"/>
        <v>79.93</v>
      </c>
      <c r="H122" s="91">
        <f t="shared" si="7"/>
        <v>443.24</v>
      </c>
    </row>
    <row r="123" spans="1:8" ht="10.5">
      <c r="A123" s="21">
        <v>36312</v>
      </c>
      <c r="B123" s="88">
        <f>Reajuste!K123</f>
        <v>275.06</v>
      </c>
      <c r="C123" s="19">
        <f>'[5]Plan2'!C472</f>
        <v>20.369992</v>
      </c>
      <c r="D123" s="89">
        <f t="shared" si="4"/>
        <v>28.131595</v>
      </c>
      <c r="E123" s="20">
        <f t="shared" si="5"/>
        <v>379.87</v>
      </c>
      <c r="F123" s="90">
        <f t="shared" si="9"/>
        <v>21.5</v>
      </c>
      <c r="G123" s="91">
        <f t="shared" si="6"/>
        <v>81.67</v>
      </c>
      <c r="H123" s="91">
        <f t="shared" si="7"/>
        <v>461.54</v>
      </c>
    </row>
    <row r="124" spans="1:8" ht="10.5">
      <c r="A124" s="21">
        <v>36342</v>
      </c>
      <c r="B124" s="88">
        <f>Reajuste!K124</f>
        <v>275.06</v>
      </c>
      <c r="C124" s="19">
        <f>'[5]Plan2'!C473</f>
        <v>20.38425</v>
      </c>
      <c r="D124" s="89">
        <f t="shared" si="4"/>
        <v>28.131595</v>
      </c>
      <c r="E124" s="20">
        <f t="shared" si="5"/>
        <v>379.6</v>
      </c>
      <c r="F124" s="90">
        <f t="shared" si="9"/>
        <v>21</v>
      </c>
      <c r="G124" s="91">
        <f t="shared" si="6"/>
        <v>79.72</v>
      </c>
      <c r="H124" s="91">
        <f t="shared" si="7"/>
        <v>459.32</v>
      </c>
    </row>
    <row r="125" spans="1:8" ht="10.5">
      <c r="A125" s="21">
        <v>36373</v>
      </c>
      <c r="B125" s="88">
        <f>Reajuste!K125</f>
        <v>275.06</v>
      </c>
      <c r="C125" s="19">
        <f>'[5]Plan2'!C474</f>
        <v>20.535093</v>
      </c>
      <c r="D125" s="89">
        <f t="shared" si="4"/>
        <v>28.131595</v>
      </c>
      <c r="E125" s="20">
        <f t="shared" si="5"/>
        <v>376.81</v>
      </c>
      <c r="F125" s="90">
        <f t="shared" si="9"/>
        <v>20.5</v>
      </c>
      <c r="G125" s="91">
        <f t="shared" si="6"/>
        <v>77.25</v>
      </c>
      <c r="H125" s="91">
        <f t="shared" si="7"/>
        <v>454.06</v>
      </c>
    </row>
    <row r="126" spans="1:8" ht="10.5">
      <c r="A126" s="21">
        <v>36404</v>
      </c>
      <c r="B126" s="88">
        <f>Reajuste!K126</f>
        <v>275.06</v>
      </c>
      <c r="C126" s="19">
        <f>'[5]Plan2'!C475</f>
        <v>20.648036</v>
      </c>
      <c r="D126" s="89">
        <f t="shared" si="4"/>
        <v>28.131595</v>
      </c>
      <c r="E126" s="20">
        <f t="shared" si="5"/>
        <v>374.75</v>
      </c>
      <c r="F126" s="90">
        <f t="shared" si="9"/>
        <v>20</v>
      </c>
      <c r="G126" s="91">
        <f t="shared" si="6"/>
        <v>74.95</v>
      </c>
      <c r="H126" s="91">
        <f t="shared" si="7"/>
        <v>449.7</v>
      </c>
    </row>
    <row r="127" spans="1:8" ht="10.5">
      <c r="A127" s="21">
        <v>36434</v>
      </c>
      <c r="B127" s="88">
        <f>Reajuste!K127</f>
        <v>275.06</v>
      </c>
      <c r="C127" s="19">
        <f>'[5]Plan2'!C476</f>
        <v>20.728563</v>
      </c>
      <c r="D127" s="89">
        <f t="shared" si="4"/>
        <v>28.131595</v>
      </c>
      <c r="E127" s="20">
        <f t="shared" si="5"/>
        <v>373.3</v>
      </c>
      <c r="F127" s="90">
        <f t="shared" si="9"/>
        <v>19.5</v>
      </c>
      <c r="G127" s="91">
        <f t="shared" si="6"/>
        <v>72.79</v>
      </c>
      <c r="H127" s="91">
        <f t="shared" si="7"/>
        <v>446.09</v>
      </c>
    </row>
    <row r="128" spans="1:8" ht="10.5">
      <c r="A128" s="21">
        <v>36465</v>
      </c>
      <c r="B128" s="88">
        <f>Reajuste!K128</f>
        <v>275.06</v>
      </c>
      <c r="C128" s="19">
        <f>'[5]Plan2'!C477</f>
        <v>20.927557</v>
      </c>
      <c r="D128" s="89">
        <f t="shared" si="4"/>
        <v>28.131595</v>
      </c>
      <c r="E128" s="20">
        <f t="shared" si="5"/>
        <v>369.75</v>
      </c>
      <c r="F128" s="90">
        <f t="shared" si="9"/>
        <v>19</v>
      </c>
      <c r="G128" s="91">
        <f t="shared" si="6"/>
        <v>70.25</v>
      </c>
      <c r="H128" s="91">
        <f t="shared" si="7"/>
        <v>440</v>
      </c>
    </row>
    <row r="129" spans="1:8" ht="10.5">
      <c r="A129" s="21">
        <v>36495</v>
      </c>
      <c r="B129" s="88">
        <f>Reajuste!K129</f>
        <v>275.06</v>
      </c>
      <c r="C129" s="19">
        <f>'[5]Plan2'!C478</f>
        <v>21.124276</v>
      </c>
      <c r="D129" s="89">
        <f t="shared" si="4"/>
        <v>28.131595</v>
      </c>
      <c r="E129" s="20">
        <f t="shared" si="5"/>
        <v>366.3</v>
      </c>
      <c r="F129" s="90">
        <f t="shared" si="9"/>
        <v>18.5</v>
      </c>
      <c r="G129" s="91">
        <f t="shared" si="6"/>
        <v>67.77</v>
      </c>
      <c r="H129" s="91">
        <f t="shared" si="7"/>
        <v>434.07</v>
      </c>
    </row>
    <row r="130" spans="1:8" ht="10.5">
      <c r="A130" s="21" t="s">
        <v>22</v>
      </c>
      <c r="B130" s="88">
        <f>Reajuste!K130</f>
        <v>275.06</v>
      </c>
      <c r="C130" s="19">
        <f>'[5]Plan2'!C479</f>
        <v>21.124276</v>
      </c>
      <c r="D130" s="89">
        <f t="shared" si="4"/>
        <v>28.131595</v>
      </c>
      <c r="E130" s="20">
        <f t="shared" si="5"/>
        <v>366.3</v>
      </c>
      <c r="F130" s="90">
        <f>F129</f>
        <v>18.5</v>
      </c>
      <c r="G130" s="91">
        <f t="shared" si="6"/>
        <v>67.77</v>
      </c>
      <c r="H130" s="91">
        <f t="shared" si="7"/>
        <v>434.07</v>
      </c>
    </row>
    <row r="131" spans="1:8" ht="10.5">
      <c r="A131" s="21">
        <v>36526</v>
      </c>
      <c r="B131" s="88">
        <f>Reajuste!K131</f>
        <v>275.06</v>
      </c>
      <c r="C131" s="19">
        <f>'[5]Plan2'!C480</f>
        <v>21.280595</v>
      </c>
      <c r="D131" s="89">
        <f t="shared" si="4"/>
        <v>28.131595</v>
      </c>
      <c r="E131" s="20">
        <f t="shared" si="5"/>
        <v>363.61</v>
      </c>
      <c r="F131" s="90">
        <f aca="true" t="shared" si="10" ref="F131:F142">F130-0.5</f>
        <v>18</v>
      </c>
      <c r="G131" s="91">
        <f t="shared" si="6"/>
        <v>65.45</v>
      </c>
      <c r="H131" s="91">
        <f t="shared" si="7"/>
        <v>429.06</v>
      </c>
    </row>
    <row r="132" spans="1:8" ht="10.5">
      <c r="A132" s="21">
        <v>36557</v>
      </c>
      <c r="B132" s="88">
        <f>Reajuste!K132</f>
        <v>275.06</v>
      </c>
      <c r="C132" s="19">
        <f>'[5]Plan2'!C481</f>
        <v>21.410406</v>
      </c>
      <c r="D132" s="89">
        <f t="shared" si="4"/>
        <v>28.131595</v>
      </c>
      <c r="E132" s="20">
        <f>B132/C132*D132</f>
        <v>361.41</v>
      </c>
      <c r="F132" s="90">
        <f t="shared" si="10"/>
        <v>17.5</v>
      </c>
      <c r="G132" s="91">
        <f>E132*F132%</f>
        <v>63.25</v>
      </c>
      <c r="H132" s="91">
        <f>E132+G132</f>
        <v>424.66</v>
      </c>
    </row>
    <row r="133" spans="1:8" ht="10.5">
      <c r="A133" s="21">
        <v>36586</v>
      </c>
      <c r="B133" s="88">
        <f>Reajuste!K133</f>
        <v>275.06</v>
      </c>
      <c r="C133" s="19">
        <f>'[5]Plan2'!C482</f>
        <v>21.421111</v>
      </c>
      <c r="D133" s="89">
        <f t="shared" si="4"/>
        <v>28.131595</v>
      </c>
      <c r="E133" s="20">
        <f>B133/C133*D133</f>
        <v>361.23</v>
      </c>
      <c r="F133" s="90">
        <f t="shared" si="10"/>
        <v>17</v>
      </c>
      <c r="G133" s="91">
        <f>E133*F133%</f>
        <v>61.41</v>
      </c>
      <c r="H133" s="91">
        <f>E133+G133</f>
        <v>422.64</v>
      </c>
    </row>
    <row r="134" spans="1:8" ht="10.5">
      <c r="A134" s="21">
        <v>36617</v>
      </c>
      <c r="B134" s="88">
        <f>Reajuste!K134</f>
        <v>275.06</v>
      </c>
      <c r="C134" s="19">
        <f>'[5]Plan2'!C483</f>
        <v>21.448958</v>
      </c>
      <c r="D134" s="89">
        <f t="shared" si="4"/>
        <v>28.131595</v>
      </c>
      <c r="E134" s="20">
        <f>B134/C134*D134</f>
        <v>360.76</v>
      </c>
      <c r="F134" s="90">
        <f t="shared" si="10"/>
        <v>16.5</v>
      </c>
      <c r="G134" s="91">
        <f>E134*F134%</f>
        <v>59.53</v>
      </c>
      <c r="H134" s="91">
        <f>E134+G134</f>
        <v>420.29</v>
      </c>
    </row>
    <row r="135" spans="1:8" ht="10.5">
      <c r="A135" s="21">
        <v>36647</v>
      </c>
      <c r="B135" s="88">
        <f>Reajuste!K135</f>
        <v>275.06</v>
      </c>
      <c r="C135" s="19">
        <f>'[5]Plan2'!C484</f>
        <v>21.468262</v>
      </c>
      <c r="D135" s="89">
        <f t="shared" si="4"/>
        <v>28.131595</v>
      </c>
      <c r="E135" s="20">
        <f aca="true" t="shared" si="11" ref="E135:E148">B135/C135*D135</f>
        <v>360.43</v>
      </c>
      <c r="F135" s="90">
        <f t="shared" si="10"/>
        <v>16</v>
      </c>
      <c r="G135" s="91">
        <f aca="true" t="shared" si="12" ref="G135:G148">E135*F135%</f>
        <v>57.67</v>
      </c>
      <c r="H135" s="91">
        <f aca="true" t="shared" si="13" ref="H135:H148">E135+G135</f>
        <v>418.1</v>
      </c>
    </row>
    <row r="136" spans="1:8" ht="10.5">
      <c r="A136" s="21">
        <v>36678</v>
      </c>
      <c r="B136" s="88">
        <f>Reajuste!K136</f>
        <v>291.04</v>
      </c>
      <c r="C136" s="19">
        <f>'[5]Plan2'!C485</f>
        <v>21.457527</v>
      </c>
      <c r="D136" s="89">
        <f t="shared" si="4"/>
        <v>28.131595</v>
      </c>
      <c r="E136" s="20">
        <f t="shared" si="11"/>
        <v>381.56</v>
      </c>
      <c r="F136" s="90">
        <f t="shared" si="10"/>
        <v>15.5</v>
      </c>
      <c r="G136" s="91">
        <f t="shared" si="12"/>
        <v>59.14</v>
      </c>
      <c r="H136" s="91">
        <f t="shared" si="13"/>
        <v>440.7</v>
      </c>
    </row>
    <row r="137" spans="1:8" ht="10.5">
      <c r="A137" s="21">
        <v>36708</v>
      </c>
      <c r="B137" s="88">
        <f>Reajuste!K137</f>
        <v>291.04</v>
      </c>
      <c r="C137" s="19">
        <f>'[5]Plan2'!C486</f>
        <v>21.521899</v>
      </c>
      <c r="D137" s="89">
        <f t="shared" si="4"/>
        <v>28.131595</v>
      </c>
      <c r="E137" s="20">
        <f t="shared" si="11"/>
        <v>380.42</v>
      </c>
      <c r="F137" s="90">
        <f t="shared" si="10"/>
        <v>15</v>
      </c>
      <c r="G137" s="91">
        <f t="shared" si="12"/>
        <v>57.06</v>
      </c>
      <c r="H137" s="91">
        <f t="shared" si="13"/>
        <v>437.48</v>
      </c>
    </row>
    <row r="138" spans="1:8" ht="10.5">
      <c r="A138" s="21">
        <v>36739</v>
      </c>
      <c r="B138" s="88">
        <f>Reajuste!K138</f>
        <v>291.04</v>
      </c>
      <c r="C138" s="19">
        <f>'[5]Plan2'!C487</f>
        <v>21.821053</v>
      </c>
      <c r="D138" s="89">
        <f t="shared" si="4"/>
        <v>28.131595</v>
      </c>
      <c r="E138" s="20">
        <f t="shared" si="11"/>
        <v>375.21</v>
      </c>
      <c r="F138" s="90">
        <f t="shared" si="10"/>
        <v>14.5</v>
      </c>
      <c r="G138" s="91">
        <f t="shared" si="12"/>
        <v>54.41</v>
      </c>
      <c r="H138" s="91">
        <f t="shared" si="13"/>
        <v>429.62</v>
      </c>
    </row>
    <row r="139" spans="1:8" ht="10.5">
      <c r="A139" s="21">
        <v>36770</v>
      </c>
      <c r="B139" s="88">
        <f>Reajuste!K139</f>
        <v>291.04</v>
      </c>
      <c r="C139" s="19">
        <f>'[5]Plan2'!C488</f>
        <v>22.085087</v>
      </c>
      <c r="D139" s="89">
        <f t="shared" si="4"/>
        <v>28.131595</v>
      </c>
      <c r="E139" s="20">
        <f t="shared" si="11"/>
        <v>370.72</v>
      </c>
      <c r="F139" s="90">
        <f t="shared" si="10"/>
        <v>14</v>
      </c>
      <c r="G139" s="91">
        <f t="shared" si="12"/>
        <v>51.9</v>
      </c>
      <c r="H139" s="91">
        <f t="shared" si="13"/>
        <v>422.62</v>
      </c>
    </row>
    <row r="140" spans="1:8" ht="10.5">
      <c r="A140" s="21">
        <v>36800</v>
      </c>
      <c r="B140" s="88">
        <f>Reajuste!K140</f>
        <v>291.04</v>
      </c>
      <c r="C140" s="19">
        <f>'[5]Plan2'!C489</f>
        <v>22.180052</v>
      </c>
      <c r="D140" s="89">
        <f t="shared" si="4"/>
        <v>28.131595</v>
      </c>
      <c r="E140" s="20">
        <f t="shared" si="11"/>
        <v>369.13</v>
      </c>
      <c r="F140" s="90">
        <f t="shared" si="10"/>
        <v>13.5</v>
      </c>
      <c r="G140" s="91">
        <f t="shared" si="12"/>
        <v>49.83</v>
      </c>
      <c r="H140" s="91">
        <f t="shared" si="13"/>
        <v>418.96</v>
      </c>
    </row>
    <row r="141" spans="1:8" ht="10.5">
      <c r="A141" s="21">
        <v>36831</v>
      </c>
      <c r="B141" s="88">
        <f>Reajuste!K141</f>
        <v>291.04</v>
      </c>
      <c r="C141" s="19">
        <f>'[5]Plan2'!C490</f>
        <v>22.21554</v>
      </c>
      <c r="D141" s="89">
        <f t="shared" si="4"/>
        <v>28.131595</v>
      </c>
      <c r="E141" s="20">
        <f t="shared" si="11"/>
        <v>368.54</v>
      </c>
      <c r="F141" s="90">
        <f t="shared" si="10"/>
        <v>13</v>
      </c>
      <c r="G141" s="91">
        <f t="shared" si="12"/>
        <v>47.91</v>
      </c>
      <c r="H141" s="91">
        <f t="shared" si="13"/>
        <v>416.45</v>
      </c>
    </row>
    <row r="142" spans="1:8" ht="10.5">
      <c r="A142" s="21">
        <v>36861</v>
      </c>
      <c r="B142" s="88">
        <f>Reajuste!K142</f>
        <v>291.04</v>
      </c>
      <c r="C142" s="19">
        <f>'[5]Plan2'!C491</f>
        <v>22.279965</v>
      </c>
      <c r="D142" s="89">
        <f t="shared" si="4"/>
        <v>28.131595</v>
      </c>
      <c r="E142" s="20">
        <f t="shared" si="11"/>
        <v>367.48</v>
      </c>
      <c r="F142" s="90">
        <f t="shared" si="10"/>
        <v>12.5</v>
      </c>
      <c r="G142" s="91">
        <f t="shared" si="12"/>
        <v>45.94</v>
      </c>
      <c r="H142" s="91">
        <f t="shared" si="13"/>
        <v>413.42</v>
      </c>
    </row>
    <row r="143" spans="1:8" ht="10.5">
      <c r="A143" s="21" t="s">
        <v>28</v>
      </c>
      <c r="B143" s="88">
        <f>Reajuste!K143</f>
        <v>291.04</v>
      </c>
      <c r="C143" s="19">
        <f>'[5]Plan2'!C492</f>
        <v>22.279965</v>
      </c>
      <c r="D143" s="89">
        <f t="shared" si="4"/>
        <v>28.131595</v>
      </c>
      <c r="E143" s="20">
        <f t="shared" si="11"/>
        <v>367.48</v>
      </c>
      <c r="F143" s="90">
        <f>F142</f>
        <v>12.5</v>
      </c>
      <c r="G143" s="91">
        <f t="shared" si="12"/>
        <v>45.94</v>
      </c>
      <c r="H143" s="91">
        <f t="shared" si="13"/>
        <v>413.42</v>
      </c>
    </row>
    <row r="144" spans="1:8" ht="10.5">
      <c r="A144" s="21">
        <v>36892</v>
      </c>
      <c r="B144" s="88">
        <f>Reajuste!K144</f>
        <v>291.04</v>
      </c>
      <c r="C144" s="19">
        <f>'[5]Plan2'!C493</f>
        <v>22.402504</v>
      </c>
      <c r="D144" s="89">
        <f t="shared" si="4"/>
        <v>28.131595</v>
      </c>
      <c r="E144" s="20">
        <f t="shared" si="11"/>
        <v>365.47</v>
      </c>
      <c r="F144" s="90">
        <f aca="true" t="shared" si="14" ref="F144:F167">F143-0.5</f>
        <v>12</v>
      </c>
      <c r="G144" s="91">
        <f t="shared" si="12"/>
        <v>43.86</v>
      </c>
      <c r="H144" s="91">
        <f t="shared" si="13"/>
        <v>409.33</v>
      </c>
    </row>
    <row r="145" spans="1:8" ht="10.5">
      <c r="A145" s="21">
        <v>36923</v>
      </c>
      <c r="B145" s="88">
        <f>Reajuste!K145</f>
        <v>291.04</v>
      </c>
      <c r="C145" s="19">
        <f>'[5]Plan2'!C494</f>
        <v>22.575003</v>
      </c>
      <c r="D145" s="89">
        <f t="shared" si="4"/>
        <v>28.131595</v>
      </c>
      <c r="E145" s="20">
        <f t="shared" si="11"/>
        <v>362.68</v>
      </c>
      <c r="F145" s="90">
        <f t="shared" si="14"/>
        <v>11.5</v>
      </c>
      <c r="G145" s="91">
        <f t="shared" si="12"/>
        <v>41.71</v>
      </c>
      <c r="H145" s="91">
        <f t="shared" si="13"/>
        <v>404.39</v>
      </c>
    </row>
    <row r="146" spans="1:8" ht="10.5">
      <c r="A146" s="21">
        <v>36951</v>
      </c>
      <c r="B146" s="88">
        <f>Reajuste!K146</f>
        <v>291.04</v>
      </c>
      <c r="C146" s="19">
        <f>'[5]Plan2'!C495</f>
        <v>22.68562</v>
      </c>
      <c r="D146" s="89">
        <f t="shared" si="4"/>
        <v>28.131595</v>
      </c>
      <c r="E146" s="20">
        <f t="shared" si="11"/>
        <v>360.91</v>
      </c>
      <c r="F146" s="90">
        <f t="shared" si="14"/>
        <v>11</v>
      </c>
      <c r="G146" s="91">
        <f t="shared" si="12"/>
        <v>39.7</v>
      </c>
      <c r="H146" s="91">
        <f t="shared" si="13"/>
        <v>400.61</v>
      </c>
    </row>
    <row r="147" spans="1:8" ht="10.5">
      <c r="A147" s="21">
        <v>36982</v>
      </c>
      <c r="B147" s="88">
        <f>Reajuste!K147</f>
        <v>291.04</v>
      </c>
      <c r="C147" s="19">
        <f>'[5]Plan2'!C496</f>
        <v>22.79451</v>
      </c>
      <c r="D147" s="89">
        <f t="shared" si="4"/>
        <v>28.131595</v>
      </c>
      <c r="E147" s="20">
        <f t="shared" si="11"/>
        <v>359.18</v>
      </c>
      <c r="F147" s="90">
        <f t="shared" si="14"/>
        <v>10.5</v>
      </c>
      <c r="G147" s="91">
        <f t="shared" si="12"/>
        <v>37.71</v>
      </c>
      <c r="H147" s="91">
        <f t="shared" si="13"/>
        <v>396.89</v>
      </c>
    </row>
    <row r="148" spans="1:8" ht="10.5">
      <c r="A148" s="21">
        <v>37013</v>
      </c>
      <c r="B148" s="88">
        <f>Reajuste!K148</f>
        <v>291.04</v>
      </c>
      <c r="C148" s="19">
        <f>'[5]Plan2'!C497</f>
        <v>22.985983</v>
      </c>
      <c r="D148" s="89">
        <f t="shared" si="4"/>
        <v>28.131595</v>
      </c>
      <c r="E148" s="20">
        <f t="shared" si="11"/>
        <v>356.19</v>
      </c>
      <c r="F148" s="90">
        <f t="shared" si="14"/>
        <v>10</v>
      </c>
      <c r="G148" s="91">
        <f t="shared" si="12"/>
        <v>35.62</v>
      </c>
      <c r="H148" s="91">
        <f t="shared" si="13"/>
        <v>391.81</v>
      </c>
    </row>
    <row r="149" spans="1:8" ht="10.5">
      <c r="A149" s="21">
        <v>37044</v>
      </c>
      <c r="B149" s="88">
        <f>Reajuste!K149</f>
        <v>313.33</v>
      </c>
      <c r="C149" s="19">
        <f>'[5]Plan2'!C498</f>
        <v>23.117003</v>
      </c>
      <c r="D149" s="89">
        <f t="shared" si="4"/>
        <v>28.131595</v>
      </c>
      <c r="E149" s="20">
        <f>B149/C149*D149</f>
        <v>381.3</v>
      </c>
      <c r="F149" s="90">
        <f t="shared" si="14"/>
        <v>9.5</v>
      </c>
      <c r="G149" s="91">
        <f>E149*F149%</f>
        <v>36.22</v>
      </c>
      <c r="H149" s="91">
        <f>E149+G149</f>
        <v>417.52</v>
      </c>
    </row>
    <row r="150" spans="1:8" ht="10.5">
      <c r="A150" s="21">
        <v>37075</v>
      </c>
      <c r="B150" s="88">
        <f>Reajuste!K150</f>
        <v>313.33</v>
      </c>
      <c r="C150" s="19">
        <f>'[5]Plan2'!C499</f>
        <v>23.255705</v>
      </c>
      <c r="D150" s="89">
        <f t="shared" si="4"/>
        <v>28.131595</v>
      </c>
      <c r="E150" s="20">
        <f>B150/C150*D150</f>
        <v>379.02</v>
      </c>
      <c r="F150" s="90">
        <f t="shared" si="14"/>
        <v>9</v>
      </c>
      <c r="G150" s="91">
        <f>E150*F150%</f>
        <v>34.11</v>
      </c>
      <c r="H150" s="91">
        <f>E150+G150</f>
        <v>413.13</v>
      </c>
    </row>
    <row r="151" spans="1:8" ht="10.5">
      <c r="A151" s="21">
        <v>37106</v>
      </c>
      <c r="B151" s="88">
        <f>Reajuste!K151</f>
        <v>313.33</v>
      </c>
      <c r="C151" s="19">
        <f>'[5]Plan2'!C500</f>
        <v>23.513843</v>
      </c>
      <c r="D151" s="89">
        <f t="shared" si="4"/>
        <v>28.131595</v>
      </c>
      <c r="E151" s="20">
        <f>B151/C151*D151</f>
        <v>374.86</v>
      </c>
      <c r="F151" s="90">
        <f t="shared" si="14"/>
        <v>8.5</v>
      </c>
      <c r="G151" s="91">
        <f>E151*F151%</f>
        <v>31.86</v>
      </c>
      <c r="H151" s="91">
        <f>E151+G151</f>
        <v>406.72</v>
      </c>
    </row>
    <row r="152" spans="1:8" ht="10.5">
      <c r="A152" s="21">
        <v>37137</v>
      </c>
      <c r="B152" s="88">
        <f>Reajuste!K152</f>
        <v>313.33</v>
      </c>
      <c r="C152" s="19">
        <f>'[5]Plan2'!C501</f>
        <v>23.699602</v>
      </c>
      <c r="D152" s="89">
        <f aca="true" t="shared" si="15" ref="D152:D167">D153</f>
        <v>28.131595</v>
      </c>
      <c r="E152" s="20">
        <f>B152/C152*D152</f>
        <v>371.92</v>
      </c>
      <c r="F152" s="90">
        <f t="shared" si="14"/>
        <v>8</v>
      </c>
      <c r="G152" s="91">
        <f>E152*F152%</f>
        <v>29.75</v>
      </c>
      <c r="H152" s="91">
        <f>E152+G152</f>
        <v>401.67</v>
      </c>
    </row>
    <row r="153" spans="1:8" ht="10.5">
      <c r="A153" s="21">
        <v>37168</v>
      </c>
      <c r="B153" s="88">
        <f>Reajuste!K153</f>
        <v>313.33</v>
      </c>
      <c r="C153" s="19">
        <f>'[5]Plan2'!C502</f>
        <v>23.80388</v>
      </c>
      <c r="D153" s="89">
        <f t="shared" si="15"/>
        <v>28.131595</v>
      </c>
      <c r="E153" s="20">
        <f>B153/C153*D153</f>
        <v>370.3</v>
      </c>
      <c r="F153" s="90">
        <f t="shared" si="14"/>
        <v>7.5</v>
      </c>
      <c r="G153" s="91">
        <f>E153*F153%</f>
        <v>27.77</v>
      </c>
      <c r="H153" s="91">
        <f>E153+G153</f>
        <v>398.07</v>
      </c>
    </row>
    <row r="154" spans="1:8" ht="10.5">
      <c r="A154" s="21">
        <v>37196</v>
      </c>
      <c r="B154" s="88">
        <f>Reajuste!K154</f>
        <v>313.33</v>
      </c>
      <c r="C154" s="19">
        <f>'[5]Plan2'!C503</f>
        <v>24.027636</v>
      </c>
      <c r="D154" s="89">
        <f t="shared" si="15"/>
        <v>28.131595</v>
      </c>
      <c r="E154" s="20">
        <f aca="true" t="shared" si="16" ref="E154:E170">B154/C154*D154</f>
        <v>366.85</v>
      </c>
      <c r="F154" s="90">
        <f t="shared" si="14"/>
        <v>7</v>
      </c>
      <c r="G154" s="91">
        <f aca="true" t="shared" si="17" ref="G154:G170">E154*F154%</f>
        <v>25.68</v>
      </c>
      <c r="H154" s="91">
        <f aca="true" t="shared" si="18" ref="H154:H170">E154+G154</f>
        <v>392.53</v>
      </c>
    </row>
    <row r="155" spans="1:8" ht="10.5">
      <c r="A155" s="21">
        <v>37226</v>
      </c>
      <c r="B155" s="88">
        <f>Reajuste!K155</f>
        <v>313.33</v>
      </c>
      <c r="C155" s="19">
        <f>'[5]Plan2'!C504</f>
        <v>24.337592</v>
      </c>
      <c r="D155" s="89">
        <f t="shared" si="15"/>
        <v>28.131595</v>
      </c>
      <c r="E155" s="20">
        <f t="shared" si="16"/>
        <v>362.18</v>
      </c>
      <c r="F155" s="90">
        <f t="shared" si="14"/>
        <v>6.5</v>
      </c>
      <c r="G155" s="91">
        <f t="shared" si="17"/>
        <v>23.54</v>
      </c>
      <c r="H155" s="91">
        <f t="shared" si="18"/>
        <v>385.72</v>
      </c>
    </row>
    <row r="156" spans="1:8" ht="10.5">
      <c r="A156" s="21" t="s">
        <v>30</v>
      </c>
      <c r="B156" s="88">
        <f>Reajuste!K156</f>
        <v>313.33</v>
      </c>
      <c r="C156" s="19">
        <f>'[5]Plan2'!C505</f>
        <v>24.337592</v>
      </c>
      <c r="D156" s="89">
        <f t="shared" si="15"/>
        <v>28.131595</v>
      </c>
      <c r="E156" s="20">
        <f t="shared" si="16"/>
        <v>362.18</v>
      </c>
      <c r="F156" s="90">
        <f>F155</f>
        <v>6.5</v>
      </c>
      <c r="G156" s="91">
        <f t="shared" si="17"/>
        <v>23.54</v>
      </c>
      <c r="H156" s="91">
        <f t="shared" si="18"/>
        <v>385.72</v>
      </c>
    </row>
    <row r="157" spans="1:8" ht="10.5">
      <c r="A157" s="21">
        <v>37257</v>
      </c>
      <c r="B157" s="88">
        <f>Reajuste!K157</f>
        <v>313.33</v>
      </c>
      <c r="C157" s="19">
        <f>'[5]Plan2'!C506</f>
        <v>24.51769</v>
      </c>
      <c r="D157" s="89">
        <f t="shared" si="15"/>
        <v>28.131595</v>
      </c>
      <c r="E157" s="20">
        <f t="shared" si="16"/>
        <v>359.51</v>
      </c>
      <c r="F157" s="90">
        <f t="shared" si="14"/>
        <v>6</v>
      </c>
      <c r="G157" s="91">
        <f t="shared" si="17"/>
        <v>21.57</v>
      </c>
      <c r="H157" s="91">
        <f t="shared" si="18"/>
        <v>381.08</v>
      </c>
    </row>
    <row r="158" spans="1:8" ht="10.5">
      <c r="A158" s="21">
        <v>37288</v>
      </c>
      <c r="B158" s="88">
        <f>Reajuste!K158</f>
        <v>313.33</v>
      </c>
      <c r="C158" s="19">
        <f>'[5]Plan2'!C507</f>
        <v>24.780029</v>
      </c>
      <c r="D158" s="89">
        <f t="shared" si="15"/>
        <v>28.131595</v>
      </c>
      <c r="E158" s="20">
        <f t="shared" si="16"/>
        <v>355.71</v>
      </c>
      <c r="F158" s="90">
        <f t="shared" si="14"/>
        <v>5.5</v>
      </c>
      <c r="G158" s="91">
        <f t="shared" si="17"/>
        <v>19.56</v>
      </c>
      <c r="H158" s="91">
        <f t="shared" si="18"/>
        <v>375.27</v>
      </c>
    </row>
    <row r="159" spans="1:8" ht="10.5">
      <c r="A159" s="21">
        <v>37316</v>
      </c>
      <c r="B159" s="88">
        <f>Reajuste!K159</f>
        <v>313.33</v>
      </c>
      <c r="C159" s="19">
        <f>'[5]Plan2'!C508</f>
        <v>24.856847</v>
      </c>
      <c r="D159" s="89">
        <f t="shared" si="15"/>
        <v>28.131595</v>
      </c>
      <c r="E159" s="20">
        <f t="shared" si="16"/>
        <v>354.61</v>
      </c>
      <c r="F159" s="90">
        <f t="shared" si="14"/>
        <v>5</v>
      </c>
      <c r="G159" s="91">
        <f t="shared" si="17"/>
        <v>17.73</v>
      </c>
      <c r="H159" s="91">
        <f t="shared" si="18"/>
        <v>372.34</v>
      </c>
    </row>
    <row r="160" spans="1:8" ht="10.5">
      <c r="A160" s="21">
        <v>37347</v>
      </c>
      <c r="B160" s="88">
        <f>Reajuste!K160</f>
        <v>313.33</v>
      </c>
      <c r="C160" s="19">
        <f>'[5]Plan2'!C509</f>
        <v>25.010959</v>
      </c>
      <c r="D160" s="89">
        <f t="shared" si="15"/>
        <v>28.131595</v>
      </c>
      <c r="E160" s="20">
        <f t="shared" si="16"/>
        <v>352.42</v>
      </c>
      <c r="F160" s="90">
        <f t="shared" si="14"/>
        <v>4.5</v>
      </c>
      <c r="G160" s="91">
        <f t="shared" si="17"/>
        <v>15.86</v>
      </c>
      <c r="H160" s="91">
        <f t="shared" si="18"/>
        <v>368.28</v>
      </c>
    </row>
    <row r="161" spans="1:8" ht="10.5">
      <c r="A161" s="21">
        <v>37377</v>
      </c>
      <c r="B161" s="88">
        <f>Reajuste!K161</f>
        <v>313.33</v>
      </c>
      <c r="C161" s="19">
        <f>'[5]Plan2'!C510</f>
        <v>25.181033</v>
      </c>
      <c r="D161" s="89">
        <f t="shared" si="15"/>
        <v>28.131595</v>
      </c>
      <c r="E161" s="20">
        <f t="shared" si="16"/>
        <v>350.04</v>
      </c>
      <c r="F161" s="90">
        <f t="shared" si="14"/>
        <v>4</v>
      </c>
      <c r="G161" s="91">
        <f t="shared" si="17"/>
        <v>14</v>
      </c>
      <c r="H161" s="91">
        <f t="shared" si="18"/>
        <v>364.04</v>
      </c>
    </row>
    <row r="162" spans="1:8" ht="10.5">
      <c r="A162" s="21">
        <v>37408</v>
      </c>
      <c r="B162" s="88">
        <f>Reajuste!K162</f>
        <v>342.16</v>
      </c>
      <c r="C162" s="19">
        <f>'[5]Plan2'!C511</f>
        <v>25.203695</v>
      </c>
      <c r="D162" s="89">
        <f t="shared" si="15"/>
        <v>28.131595</v>
      </c>
      <c r="E162" s="20">
        <f t="shared" si="16"/>
        <v>381.91</v>
      </c>
      <c r="F162" s="90">
        <f t="shared" si="14"/>
        <v>3.5</v>
      </c>
      <c r="G162" s="91">
        <f t="shared" si="17"/>
        <v>13.37</v>
      </c>
      <c r="H162" s="91">
        <f t="shared" si="18"/>
        <v>395.28</v>
      </c>
    </row>
    <row r="163" spans="1:8" ht="10.5">
      <c r="A163" s="21">
        <v>37438</v>
      </c>
      <c r="B163" s="88">
        <f>Reajuste!K163</f>
        <v>342.16</v>
      </c>
      <c r="C163" s="19">
        <f>'[5]Plan2'!C512</f>
        <v>25.357437</v>
      </c>
      <c r="D163" s="89">
        <f t="shared" si="15"/>
        <v>28.131595</v>
      </c>
      <c r="E163" s="20">
        <f t="shared" si="16"/>
        <v>379.59</v>
      </c>
      <c r="F163" s="90">
        <f t="shared" si="14"/>
        <v>3</v>
      </c>
      <c r="G163" s="91">
        <f t="shared" si="17"/>
        <v>11.39</v>
      </c>
      <c r="H163" s="91">
        <f t="shared" si="18"/>
        <v>390.98</v>
      </c>
    </row>
    <row r="164" spans="1:8" ht="10.5">
      <c r="A164" s="21">
        <v>37469</v>
      </c>
      <c r="B164" s="88">
        <f>Reajuste!K164</f>
        <v>342.16</v>
      </c>
      <c r="C164" s="19">
        <f>'[5]Plan2'!C513</f>
        <v>25.649047</v>
      </c>
      <c r="D164" s="89">
        <f t="shared" si="15"/>
        <v>28.131595</v>
      </c>
      <c r="E164" s="20">
        <f t="shared" si="16"/>
        <v>375.28</v>
      </c>
      <c r="F164" s="90">
        <f t="shared" si="14"/>
        <v>2.5</v>
      </c>
      <c r="G164" s="91">
        <f t="shared" si="17"/>
        <v>9.38</v>
      </c>
      <c r="H164" s="91">
        <f t="shared" si="18"/>
        <v>384.66</v>
      </c>
    </row>
    <row r="165" spans="1:8" ht="10.5">
      <c r="A165" s="21">
        <v>37500</v>
      </c>
      <c r="B165" s="88">
        <f>Reajuste!K165</f>
        <v>342.16</v>
      </c>
      <c r="C165" s="19">
        <f>'[5]Plan2'!C514</f>
        <v>25.869628</v>
      </c>
      <c r="D165" s="89">
        <f t="shared" si="15"/>
        <v>28.131595</v>
      </c>
      <c r="E165" s="20">
        <f t="shared" si="16"/>
        <v>372.08</v>
      </c>
      <c r="F165" s="90">
        <f t="shared" si="14"/>
        <v>2</v>
      </c>
      <c r="G165" s="91">
        <f t="shared" si="17"/>
        <v>7.44</v>
      </c>
      <c r="H165" s="91">
        <f t="shared" si="18"/>
        <v>379.52</v>
      </c>
    </row>
    <row r="166" spans="1:8" ht="10.5">
      <c r="A166" s="21">
        <v>37530</v>
      </c>
      <c r="B166" s="88">
        <f>Reajuste!K166</f>
        <v>342.16</v>
      </c>
      <c r="C166" s="19">
        <f>'[5]Plan2'!C515</f>
        <v>26.084345</v>
      </c>
      <c r="D166" s="89">
        <f t="shared" si="15"/>
        <v>28.131595</v>
      </c>
      <c r="E166" s="20">
        <f t="shared" si="16"/>
        <v>369.01</v>
      </c>
      <c r="F166" s="90">
        <f t="shared" si="14"/>
        <v>1.5</v>
      </c>
      <c r="G166" s="91">
        <f t="shared" si="17"/>
        <v>5.54</v>
      </c>
      <c r="H166" s="91">
        <f t="shared" si="18"/>
        <v>374.55</v>
      </c>
    </row>
    <row r="167" spans="1:8" ht="10.5">
      <c r="A167" s="21">
        <v>37561</v>
      </c>
      <c r="B167" s="88">
        <f>Reajuste!K167</f>
        <v>342.16</v>
      </c>
      <c r="C167" s="19">
        <f>'[5]Plan2'!C516</f>
        <v>26.493869</v>
      </c>
      <c r="D167" s="89">
        <f t="shared" si="15"/>
        <v>28.131595</v>
      </c>
      <c r="E167" s="20">
        <f t="shared" si="16"/>
        <v>363.31</v>
      </c>
      <c r="F167" s="90">
        <f t="shared" si="14"/>
        <v>1</v>
      </c>
      <c r="G167" s="91">
        <f t="shared" si="17"/>
        <v>3.63</v>
      </c>
      <c r="H167" s="91">
        <f t="shared" si="18"/>
        <v>366.94</v>
      </c>
    </row>
    <row r="168" spans="1:8" ht="10.5">
      <c r="A168" s="21">
        <v>37591</v>
      </c>
      <c r="B168" s="88">
        <f>Reajuste!K168</f>
        <v>342.16</v>
      </c>
      <c r="C168" s="19">
        <f>'[5]Plan2'!C517</f>
        <v>27.392011</v>
      </c>
      <c r="D168" s="89">
        <f>D170</f>
        <v>28.131595</v>
      </c>
      <c r="E168" s="20">
        <f t="shared" si="16"/>
        <v>351.4</v>
      </c>
      <c r="F168" s="90">
        <f>F167-0.5</f>
        <v>0.5</v>
      </c>
      <c r="G168" s="91">
        <f t="shared" si="17"/>
        <v>1.76</v>
      </c>
      <c r="H168" s="91">
        <f t="shared" si="18"/>
        <v>353.16</v>
      </c>
    </row>
    <row r="169" spans="1:8" ht="10.5">
      <c r="A169" s="21" t="s">
        <v>30</v>
      </c>
      <c r="B169" s="88">
        <f>Reajuste!K169</f>
        <v>342.16</v>
      </c>
      <c r="C169" s="19">
        <f>'[5]Plan2'!C518</f>
        <v>27.392011</v>
      </c>
      <c r="D169" s="89">
        <f>D170</f>
        <v>28.131595</v>
      </c>
      <c r="E169" s="20">
        <f t="shared" si="16"/>
        <v>351.4</v>
      </c>
      <c r="F169" s="90">
        <f>F168</f>
        <v>0.5</v>
      </c>
      <c r="G169" s="91">
        <f t="shared" si="17"/>
        <v>1.76</v>
      </c>
      <c r="H169" s="91">
        <f t="shared" si="18"/>
        <v>353.16</v>
      </c>
    </row>
    <row r="170" spans="1:8" ht="10.5">
      <c r="A170" s="21">
        <v>37622</v>
      </c>
      <c r="B170" s="88">
        <f>Reajuste!K170</f>
        <v>342.16</v>
      </c>
      <c r="C170" s="19">
        <f>'[5]Plan2'!C519</f>
        <v>28.131595</v>
      </c>
      <c r="D170" s="89">
        <f>C170</f>
        <v>28.131595</v>
      </c>
      <c r="E170" s="20">
        <f t="shared" si="16"/>
        <v>342.16</v>
      </c>
      <c r="F170" s="90">
        <f>F169-0.5</f>
        <v>0</v>
      </c>
      <c r="G170" s="91">
        <f t="shared" si="17"/>
        <v>0</v>
      </c>
      <c r="H170" s="91">
        <f t="shared" si="18"/>
        <v>342.16</v>
      </c>
    </row>
    <row r="171" spans="1:8" ht="10.5">
      <c r="A171" s="92"/>
      <c r="B171" s="92"/>
      <c r="C171" s="93"/>
      <c r="D171" s="94"/>
      <c r="E171" s="22"/>
      <c r="F171" s="22"/>
      <c r="G171" s="95"/>
      <c r="H171" s="95"/>
    </row>
    <row r="172" spans="1:8" ht="10.5">
      <c r="A172" s="16" t="s">
        <v>135</v>
      </c>
      <c r="E172" s="15">
        <f>SUM(E21:E171)</f>
        <v>52017.09</v>
      </c>
      <c r="G172" s="15">
        <f>SUM(G21:G171)</f>
        <v>11935.31</v>
      </c>
      <c r="H172" s="15">
        <f>SUM(H21:H171)</f>
        <v>63952.4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P172"/>
  <sheetViews>
    <sheetView showGridLines="0" zoomScalePageLayoutView="0" workbookViewId="0" topLeftCell="A166">
      <selection activeCell="A1" sqref="A1"/>
    </sheetView>
  </sheetViews>
  <sheetFormatPr defaultColWidth="11.421875" defaultRowHeight="12.75"/>
  <cols>
    <col min="1" max="1" width="9.140625" style="1" customWidth="1"/>
    <col min="2" max="2" width="2.28125" style="1" customWidth="1"/>
    <col min="3" max="3" width="16.28125" style="1" customWidth="1"/>
    <col min="4" max="6" width="13.00390625" style="1" customWidth="1"/>
    <col min="7" max="7" width="14.28125" style="1" customWidth="1"/>
    <col min="8" max="9" width="12.00390625" style="1" customWidth="1"/>
    <col min="10" max="10" width="8.421875" style="1" customWidth="1"/>
    <col min="11" max="11" width="10.57421875" style="1" customWidth="1"/>
    <col min="12" max="12" width="13.7109375" style="1" customWidth="1"/>
    <col min="13" max="13" width="11.28125" style="1" customWidth="1"/>
    <col min="14" max="14" width="10.00390625" style="1" customWidth="1"/>
    <col min="15" max="15" width="7.7109375" style="1" customWidth="1"/>
    <col min="16" max="16" width="10.140625" style="1" customWidth="1"/>
    <col min="17" max="17" width="12.421875" style="1" customWidth="1"/>
    <col min="18" max="18" width="8.28125" style="1" customWidth="1"/>
    <col min="19" max="19" width="3.8515625" style="1" customWidth="1"/>
    <col min="20" max="16384" width="11.421875" style="1" customWidth="1"/>
  </cols>
  <sheetData>
    <row r="6" ht="10.5">
      <c r="A6" s="1" t="s">
        <v>148</v>
      </c>
    </row>
    <row r="8" spans="11:16" ht="10.5">
      <c r="K8" s="16"/>
      <c r="L8" s="16"/>
      <c r="M8" s="16"/>
      <c r="N8" s="16"/>
      <c r="O8" s="16"/>
      <c r="P8" s="16"/>
    </row>
    <row r="9" spans="1:16" ht="10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0.5">
      <c r="A10" s="1" t="s">
        <v>38</v>
      </c>
    </row>
    <row r="11" ht="11.25" thickBot="1"/>
    <row r="12" spans="1:12" ht="12" thickBot="1" thickTop="1">
      <c r="A12" s="72" t="s">
        <v>0</v>
      </c>
      <c r="B12" s="72"/>
      <c r="C12" s="72"/>
      <c r="D12" s="73" t="s">
        <v>1</v>
      </c>
      <c r="E12" s="72" t="s">
        <v>2</v>
      </c>
      <c r="F12" s="72" t="s">
        <v>3</v>
      </c>
      <c r="G12" s="72" t="s">
        <v>110</v>
      </c>
      <c r="H12" s="17" t="s">
        <v>111</v>
      </c>
      <c r="I12" s="17" t="s">
        <v>118</v>
      </c>
      <c r="J12" s="17" t="s">
        <v>119</v>
      </c>
      <c r="K12" s="17" t="s">
        <v>144</v>
      </c>
      <c r="L12" s="17" t="s">
        <v>145</v>
      </c>
    </row>
    <row r="13" ht="12" thickBot="1" thickTop="1"/>
    <row r="14" spans="1:12" ht="11.25" thickTop="1">
      <c r="A14" s="102" t="s">
        <v>4</v>
      </c>
      <c r="B14" s="105" t="s">
        <v>5</v>
      </c>
      <c r="C14" s="96" t="s">
        <v>6</v>
      </c>
      <c r="D14" s="66" t="s">
        <v>7</v>
      </c>
      <c r="E14" s="66" t="s">
        <v>137</v>
      </c>
      <c r="F14" s="66" t="s">
        <v>140</v>
      </c>
      <c r="G14" s="75" t="s">
        <v>120</v>
      </c>
      <c r="H14" s="75" t="s">
        <v>120</v>
      </c>
      <c r="I14" s="75" t="s">
        <v>121</v>
      </c>
      <c r="J14" s="76" t="s">
        <v>33</v>
      </c>
      <c r="K14" s="75" t="s">
        <v>113</v>
      </c>
      <c r="L14" s="77" t="s">
        <v>121</v>
      </c>
    </row>
    <row r="15" spans="1:12" ht="10.5">
      <c r="A15" s="103"/>
      <c r="B15" s="106"/>
      <c r="C15" s="97"/>
      <c r="D15" s="68" t="s">
        <v>13</v>
      </c>
      <c r="E15" s="68" t="s">
        <v>138</v>
      </c>
      <c r="F15" s="68" t="s">
        <v>141</v>
      </c>
      <c r="G15" s="79" t="s">
        <v>122</v>
      </c>
      <c r="H15" s="79" t="s">
        <v>123</v>
      </c>
      <c r="I15" s="79" t="s">
        <v>120</v>
      </c>
      <c r="J15" s="80"/>
      <c r="K15" s="79" t="s">
        <v>124</v>
      </c>
      <c r="L15" s="81" t="s">
        <v>120</v>
      </c>
    </row>
    <row r="16" spans="1:12" ht="10.5">
      <c r="A16" s="103"/>
      <c r="B16" s="106"/>
      <c r="C16" s="97"/>
      <c r="D16" s="68" t="s">
        <v>136</v>
      </c>
      <c r="E16" s="68" t="s">
        <v>139</v>
      </c>
      <c r="F16" s="68" t="s">
        <v>139</v>
      </c>
      <c r="G16" s="79" t="s">
        <v>126</v>
      </c>
      <c r="H16" s="79" t="s">
        <v>126</v>
      </c>
      <c r="I16" s="79" t="s">
        <v>122</v>
      </c>
      <c r="J16" s="80"/>
      <c r="K16" s="79" t="s">
        <v>33</v>
      </c>
      <c r="L16" s="81" t="s">
        <v>127</v>
      </c>
    </row>
    <row r="17" spans="1:12" ht="10.5">
      <c r="A17" s="103"/>
      <c r="B17" s="106"/>
      <c r="C17" s="97"/>
      <c r="D17" s="68"/>
      <c r="E17" s="68"/>
      <c r="F17" s="68"/>
      <c r="G17" s="79" t="s">
        <v>129</v>
      </c>
      <c r="H17" s="79" t="s">
        <v>129</v>
      </c>
      <c r="I17" s="79" t="s">
        <v>130</v>
      </c>
      <c r="J17" s="80"/>
      <c r="K17" s="79"/>
      <c r="L17" s="81" t="s">
        <v>33</v>
      </c>
    </row>
    <row r="18" spans="1:12" ht="10.5">
      <c r="A18" s="103"/>
      <c r="B18" s="106"/>
      <c r="C18" s="97"/>
      <c r="D18" s="68"/>
      <c r="E18" s="68"/>
      <c r="F18" s="68"/>
      <c r="G18" s="79" t="s">
        <v>131</v>
      </c>
      <c r="H18" s="79" t="s">
        <v>132</v>
      </c>
      <c r="I18" s="82">
        <f>H19</f>
        <v>37653</v>
      </c>
      <c r="J18" s="80"/>
      <c r="K18" s="79"/>
      <c r="L18" s="81" t="s">
        <v>8</v>
      </c>
    </row>
    <row r="19" spans="1:12" ht="11.25" thickBot="1">
      <c r="A19" s="104"/>
      <c r="B19" s="107"/>
      <c r="C19" s="98"/>
      <c r="D19" s="70" t="s">
        <v>143</v>
      </c>
      <c r="E19" s="70"/>
      <c r="F19" s="70" t="s">
        <v>142</v>
      </c>
      <c r="G19" s="84"/>
      <c r="H19" s="85">
        <v>37653</v>
      </c>
      <c r="I19" s="84"/>
      <c r="J19" s="84"/>
      <c r="K19" s="86" t="s">
        <v>146</v>
      </c>
      <c r="L19" s="87" t="s">
        <v>147</v>
      </c>
    </row>
    <row r="20" ht="11.25" thickTop="1"/>
    <row r="21" spans="1:12" ht="10.5">
      <c r="A21" s="18">
        <f>'[4]Reajuste'!A21</f>
        <v>33451</v>
      </c>
      <c r="B21" s="44" t="s">
        <v>5</v>
      </c>
      <c r="C21" s="48"/>
      <c r="D21" s="99">
        <f>Reajuste!F21</f>
        <v>52564</v>
      </c>
      <c r="E21" s="101">
        <v>15</v>
      </c>
      <c r="F21" s="100">
        <f aca="true" t="shared" si="0" ref="F21:F52">D21*E21%</f>
        <v>7884.6</v>
      </c>
      <c r="G21" s="19">
        <f>Plan5!C21</f>
        <v>4418.739003</v>
      </c>
      <c r="H21" s="89">
        <f>Plan5!D21</f>
        <v>28.131595</v>
      </c>
      <c r="I21" s="20">
        <f>F21/G21*H21</f>
        <v>50.2</v>
      </c>
      <c r="J21" s="90">
        <f>Plan5!F21</f>
        <v>30</v>
      </c>
      <c r="K21" s="91">
        <f>I21*J21%</f>
        <v>15.06</v>
      </c>
      <c r="L21" s="91">
        <f>I21+K21</f>
        <v>65.26</v>
      </c>
    </row>
    <row r="22" spans="1:12" ht="10.5">
      <c r="A22" s="18">
        <f>'[4]Reajuste'!A22</f>
        <v>33482</v>
      </c>
      <c r="B22" s="44" t="s">
        <v>5</v>
      </c>
      <c r="C22" s="48"/>
      <c r="D22" s="99">
        <f>Reajuste!F22</f>
        <v>84000.4</v>
      </c>
      <c r="E22" s="101">
        <v>15</v>
      </c>
      <c r="F22" s="100">
        <f t="shared" si="0"/>
        <v>12600.06</v>
      </c>
      <c r="G22" s="19">
        <f>Plan5!C22</f>
        <v>5108.946035</v>
      </c>
      <c r="H22" s="89">
        <f>Plan5!D22</f>
        <v>28.131595</v>
      </c>
      <c r="I22" s="20">
        <f aca="true" t="shared" si="1" ref="I22:I85">F22/G22*H22</f>
        <v>69.38</v>
      </c>
      <c r="J22" s="90">
        <f>Plan5!F22</f>
        <v>30</v>
      </c>
      <c r="K22" s="91">
        <f>I22*J22%</f>
        <v>20.81</v>
      </c>
      <c r="L22" s="91">
        <f>I22+K22</f>
        <v>90.19</v>
      </c>
    </row>
    <row r="23" spans="1:12" ht="10.5">
      <c r="A23" s="18">
        <f>'[4]Reajuste'!A23</f>
        <v>33512</v>
      </c>
      <c r="B23" s="44" t="s">
        <v>5</v>
      </c>
      <c r="C23" s="48"/>
      <c r="D23" s="99">
        <f>Reajuste!F23</f>
        <v>84000.4</v>
      </c>
      <c r="E23" s="101">
        <v>15</v>
      </c>
      <c r="F23" s="100">
        <f t="shared" si="0"/>
        <v>12600.06</v>
      </c>
      <c r="G23" s="19">
        <f>Plan5!C23</f>
        <v>5906.963405</v>
      </c>
      <c r="H23" s="89">
        <f>Plan5!D23</f>
        <v>28.131595</v>
      </c>
      <c r="I23" s="20">
        <f t="shared" si="1"/>
        <v>60.01</v>
      </c>
      <c r="J23" s="90">
        <f>Plan5!F23</f>
        <v>30</v>
      </c>
      <c r="K23" s="91">
        <f>I23*J23%</f>
        <v>18</v>
      </c>
      <c r="L23" s="91">
        <f>I23+K23</f>
        <v>78.01</v>
      </c>
    </row>
    <row r="24" spans="1:12" ht="10.5">
      <c r="A24" s="18">
        <f>'[4]Reajuste'!A24</f>
        <v>33543</v>
      </c>
      <c r="B24" s="44" t="s">
        <v>5</v>
      </c>
      <c r="C24" s="48"/>
      <c r="D24" s="99">
        <f>Reajuste!F24</f>
        <v>84000.4</v>
      </c>
      <c r="E24" s="101">
        <v>15</v>
      </c>
      <c r="F24" s="100">
        <f t="shared" si="0"/>
        <v>12600.06</v>
      </c>
      <c r="G24" s="19">
        <f>Plan5!C24</f>
        <v>7152.15129</v>
      </c>
      <c r="H24" s="89">
        <f>Plan5!D24</f>
        <v>28.131595</v>
      </c>
      <c r="I24" s="20">
        <f t="shared" si="1"/>
        <v>49.56</v>
      </c>
      <c r="J24" s="90">
        <f>Plan5!F24</f>
        <v>30</v>
      </c>
      <c r="K24" s="91">
        <f aca="true" t="shared" si="2" ref="K24:K87">I24*J24%</f>
        <v>14.87</v>
      </c>
      <c r="L24" s="91">
        <f aca="true" t="shared" si="3" ref="L24:L87">I24+K24</f>
        <v>64.43</v>
      </c>
    </row>
    <row r="25" spans="1:12" ht="10.5">
      <c r="A25" s="18">
        <f>'[4]Reajuste'!A25</f>
        <v>33573</v>
      </c>
      <c r="B25" s="44" t="s">
        <v>5</v>
      </c>
      <c r="C25" s="48"/>
      <c r="D25" s="99">
        <f>Reajuste!F25</f>
        <v>84000.4</v>
      </c>
      <c r="E25" s="101">
        <v>15</v>
      </c>
      <c r="F25" s="100">
        <f t="shared" si="0"/>
        <v>12600.06</v>
      </c>
      <c r="G25" s="19">
        <f>Plan5!C25</f>
        <v>9046.040951</v>
      </c>
      <c r="H25" s="89">
        <f>Plan5!D25</f>
        <v>28.131595</v>
      </c>
      <c r="I25" s="20">
        <f t="shared" si="1"/>
        <v>39.18</v>
      </c>
      <c r="J25" s="90">
        <f>Plan5!F25</f>
        <v>30</v>
      </c>
      <c r="K25" s="91">
        <f t="shared" si="2"/>
        <v>11.75</v>
      </c>
      <c r="L25" s="91">
        <f t="shared" si="3"/>
        <v>50.93</v>
      </c>
    </row>
    <row r="26" spans="1:12" ht="10.5">
      <c r="A26" s="18" t="str">
        <f>'[4]Reajuste'!A26</f>
        <v>13º/91</v>
      </c>
      <c r="B26" s="44" t="s">
        <v>5</v>
      </c>
      <c r="C26" s="48"/>
      <c r="D26" s="99">
        <f>Reajuste!F26</f>
        <v>84000.4</v>
      </c>
      <c r="E26" s="101">
        <v>15</v>
      </c>
      <c r="F26" s="100">
        <f t="shared" si="0"/>
        <v>12600.06</v>
      </c>
      <c r="G26" s="19">
        <f>Plan5!C26</f>
        <v>9046.040951</v>
      </c>
      <c r="H26" s="89">
        <f>Plan5!D26</f>
        <v>28.131595</v>
      </c>
      <c r="I26" s="20">
        <f t="shared" si="1"/>
        <v>39.18</v>
      </c>
      <c r="J26" s="90">
        <f>Plan5!F26</f>
        <v>30</v>
      </c>
      <c r="K26" s="91">
        <f t="shared" si="2"/>
        <v>11.75</v>
      </c>
      <c r="L26" s="91">
        <f t="shared" si="3"/>
        <v>50.93</v>
      </c>
    </row>
    <row r="27" spans="1:12" ht="10.5">
      <c r="A27" s="18">
        <f>'[4]Reajuste'!A27</f>
        <v>33604</v>
      </c>
      <c r="B27" s="44" t="s">
        <v>5</v>
      </c>
      <c r="C27" s="48"/>
      <c r="D27" s="99">
        <f>Reajuste!F27</f>
        <v>184652.54</v>
      </c>
      <c r="E27" s="101">
        <v>15</v>
      </c>
      <c r="F27" s="100">
        <f t="shared" si="0"/>
        <v>27697.88</v>
      </c>
      <c r="G27" s="19">
        <f>Plan5!C27</f>
        <v>11230.65984</v>
      </c>
      <c r="H27" s="89">
        <f>Plan5!D27</f>
        <v>28.131595</v>
      </c>
      <c r="I27" s="20">
        <f t="shared" si="1"/>
        <v>69.38</v>
      </c>
      <c r="J27" s="90">
        <f>Plan5!F27</f>
        <v>30</v>
      </c>
      <c r="K27" s="91">
        <f t="shared" si="2"/>
        <v>20.81</v>
      </c>
      <c r="L27" s="91">
        <f t="shared" si="3"/>
        <v>90.19</v>
      </c>
    </row>
    <row r="28" spans="1:12" ht="10.5">
      <c r="A28" s="18">
        <f>'[4]Reajuste'!A28</f>
        <v>33635</v>
      </c>
      <c r="B28" s="44" t="s">
        <v>5</v>
      </c>
      <c r="C28" s="48"/>
      <c r="D28" s="99">
        <f>Reajuste!F28</f>
        <v>184652.54</v>
      </c>
      <c r="E28" s="101">
        <v>15</v>
      </c>
      <c r="F28" s="100">
        <f t="shared" si="0"/>
        <v>27697.88</v>
      </c>
      <c r="G28" s="19">
        <f>Plan5!C28</f>
        <v>14141.64687</v>
      </c>
      <c r="H28" s="89">
        <f>Plan5!D28</f>
        <v>28.131595</v>
      </c>
      <c r="I28" s="20">
        <f t="shared" si="1"/>
        <v>55.1</v>
      </c>
      <c r="J28" s="90">
        <f>Plan5!F28</f>
        <v>30</v>
      </c>
      <c r="K28" s="91">
        <f t="shared" si="2"/>
        <v>16.53</v>
      </c>
      <c r="L28" s="91">
        <f t="shared" si="3"/>
        <v>71.63</v>
      </c>
    </row>
    <row r="29" spans="1:12" ht="10.5">
      <c r="A29" s="18">
        <f>'[4]Reajuste'!A29</f>
        <v>33664</v>
      </c>
      <c r="B29" s="44" t="s">
        <v>5</v>
      </c>
      <c r="C29" s="48"/>
      <c r="D29" s="99">
        <f>Reajuste!F29</f>
        <v>184652.54</v>
      </c>
      <c r="E29" s="101">
        <v>15</v>
      </c>
      <c r="F29" s="100">
        <f t="shared" si="0"/>
        <v>27697.88</v>
      </c>
      <c r="G29" s="19">
        <f>Plan5!C29</f>
        <v>17603.522023</v>
      </c>
      <c r="H29" s="89">
        <f>Plan5!D29</f>
        <v>28.131595</v>
      </c>
      <c r="I29" s="20">
        <f t="shared" si="1"/>
        <v>44.26</v>
      </c>
      <c r="J29" s="90">
        <f>Plan5!F29</f>
        <v>30</v>
      </c>
      <c r="K29" s="91">
        <f t="shared" si="2"/>
        <v>13.28</v>
      </c>
      <c r="L29" s="91">
        <f t="shared" si="3"/>
        <v>57.54</v>
      </c>
    </row>
    <row r="30" spans="1:12" ht="10.5">
      <c r="A30" s="18">
        <f>'[4]Reajuste'!A30</f>
        <v>33695</v>
      </c>
      <c r="B30" s="44" t="s">
        <v>5</v>
      </c>
      <c r="C30" s="48"/>
      <c r="D30" s="99">
        <f>Reajuste!F30</f>
        <v>184652.54</v>
      </c>
      <c r="E30" s="101">
        <v>15</v>
      </c>
      <c r="F30" s="100">
        <f t="shared" si="0"/>
        <v>27697.88</v>
      </c>
      <c r="G30" s="19">
        <f>Plan5!C30</f>
        <v>21409.403484</v>
      </c>
      <c r="H30" s="89">
        <f>Plan5!D30</f>
        <v>28.131595</v>
      </c>
      <c r="I30" s="20">
        <f t="shared" si="1"/>
        <v>36.39</v>
      </c>
      <c r="J30" s="90">
        <f>Plan5!F30</f>
        <v>30</v>
      </c>
      <c r="K30" s="91">
        <f t="shared" si="2"/>
        <v>10.92</v>
      </c>
      <c r="L30" s="91">
        <f t="shared" si="3"/>
        <v>47.31</v>
      </c>
    </row>
    <row r="31" spans="1:12" ht="10.5">
      <c r="A31" s="18">
        <f>'[4]Reajuste'!A31</f>
        <v>33725</v>
      </c>
      <c r="B31" s="44" t="s">
        <v>5</v>
      </c>
      <c r="C31" s="48"/>
      <c r="D31" s="99">
        <f>Reajuste!F31</f>
        <v>425367.99</v>
      </c>
      <c r="E31" s="101">
        <v>15</v>
      </c>
      <c r="F31" s="100">
        <f t="shared" si="0"/>
        <v>63805.2</v>
      </c>
      <c r="G31" s="19">
        <f>Plan5!C31</f>
        <v>25871.12317</v>
      </c>
      <c r="H31" s="89">
        <f>Plan5!D31</f>
        <v>28.131595</v>
      </c>
      <c r="I31" s="20">
        <f t="shared" si="1"/>
        <v>69.38</v>
      </c>
      <c r="J31" s="90">
        <f>Plan5!F31</f>
        <v>30</v>
      </c>
      <c r="K31" s="91">
        <f t="shared" si="2"/>
        <v>20.81</v>
      </c>
      <c r="L31" s="91">
        <f t="shared" si="3"/>
        <v>90.19</v>
      </c>
    </row>
    <row r="32" spans="1:12" ht="10.5">
      <c r="A32" s="18">
        <f>'[4]Reajuste'!A32</f>
        <v>33756</v>
      </c>
      <c r="B32" s="44" t="s">
        <v>5</v>
      </c>
      <c r="C32" s="48"/>
      <c r="D32" s="99">
        <f>Reajuste!F32</f>
        <v>425367.99</v>
      </c>
      <c r="E32" s="101">
        <v>15</v>
      </c>
      <c r="F32" s="100">
        <f t="shared" si="0"/>
        <v>63805.2</v>
      </c>
      <c r="G32" s="19">
        <f>Plan5!C32</f>
        <v>32209.548346</v>
      </c>
      <c r="H32" s="89">
        <f>Plan5!D32</f>
        <v>28.131595</v>
      </c>
      <c r="I32" s="20">
        <f t="shared" si="1"/>
        <v>55.73</v>
      </c>
      <c r="J32" s="90">
        <f>Plan5!F32</f>
        <v>30</v>
      </c>
      <c r="K32" s="91">
        <f t="shared" si="2"/>
        <v>16.72</v>
      </c>
      <c r="L32" s="91">
        <f t="shared" si="3"/>
        <v>72.45</v>
      </c>
    </row>
    <row r="33" spans="1:12" ht="10.5">
      <c r="A33" s="18">
        <f>'[4]Reajuste'!A33</f>
        <v>33786</v>
      </c>
      <c r="B33" s="44" t="s">
        <v>5</v>
      </c>
      <c r="C33" s="48"/>
      <c r="D33" s="99">
        <f>Reajuste!F33</f>
        <v>425367.99</v>
      </c>
      <c r="E33" s="101">
        <v>15</v>
      </c>
      <c r="F33" s="100">
        <f t="shared" si="0"/>
        <v>63805.2</v>
      </c>
      <c r="G33" s="19">
        <f>Plan5!C33</f>
        <v>38925.239176</v>
      </c>
      <c r="H33" s="89">
        <f>Plan5!D33</f>
        <v>28.131595</v>
      </c>
      <c r="I33" s="20">
        <f t="shared" si="1"/>
        <v>46.11</v>
      </c>
      <c r="J33" s="90">
        <f>Plan5!F33</f>
        <v>30</v>
      </c>
      <c r="K33" s="91">
        <f t="shared" si="2"/>
        <v>13.83</v>
      </c>
      <c r="L33" s="91">
        <f t="shared" si="3"/>
        <v>59.94</v>
      </c>
    </row>
    <row r="34" spans="1:12" ht="10.5">
      <c r="A34" s="18">
        <f>'[4]Reajuste'!A34</f>
        <v>33817</v>
      </c>
      <c r="B34" s="44" t="s">
        <v>5</v>
      </c>
      <c r="C34" s="48"/>
      <c r="D34" s="99">
        <f>Reajuste!F34</f>
        <v>425367.99</v>
      </c>
      <c r="E34" s="101">
        <v>15</v>
      </c>
      <c r="F34" s="100">
        <f t="shared" si="0"/>
        <v>63805.2</v>
      </c>
      <c r="G34" s="19">
        <f>Plan5!C34</f>
        <v>47519.931986</v>
      </c>
      <c r="H34" s="89">
        <f>Plan5!D34</f>
        <v>28.131595</v>
      </c>
      <c r="I34" s="20">
        <f t="shared" si="1"/>
        <v>37.77</v>
      </c>
      <c r="J34" s="90">
        <f>Plan5!F34</f>
        <v>30</v>
      </c>
      <c r="K34" s="91">
        <f t="shared" si="2"/>
        <v>11.33</v>
      </c>
      <c r="L34" s="91">
        <f t="shared" si="3"/>
        <v>49.1</v>
      </c>
    </row>
    <row r="35" spans="1:12" ht="10.5">
      <c r="A35" s="18">
        <f>'[4]Reajuste'!A35</f>
        <v>33848</v>
      </c>
      <c r="B35" s="44" t="s">
        <v>5</v>
      </c>
      <c r="C35" s="48"/>
      <c r="D35" s="99">
        <f>Reajuste!F35</f>
        <v>956171.52</v>
      </c>
      <c r="E35" s="101">
        <v>15</v>
      </c>
      <c r="F35" s="100">
        <f t="shared" si="0"/>
        <v>143425.73</v>
      </c>
      <c r="G35" s="19">
        <f>Plan5!C35</f>
        <v>58154.892764</v>
      </c>
      <c r="H35" s="89">
        <f>Plan5!D35</f>
        <v>28.131595</v>
      </c>
      <c r="I35" s="20">
        <f t="shared" si="1"/>
        <v>69.38</v>
      </c>
      <c r="J35" s="90">
        <f>Plan5!F35</f>
        <v>30</v>
      </c>
      <c r="K35" s="91">
        <f t="shared" si="2"/>
        <v>20.81</v>
      </c>
      <c r="L35" s="91">
        <f t="shared" si="3"/>
        <v>90.19</v>
      </c>
    </row>
    <row r="36" spans="1:12" ht="10.5">
      <c r="A36" s="18">
        <f>'[4]Reajuste'!A36</f>
        <v>33878</v>
      </c>
      <c r="B36" s="44" t="s">
        <v>5</v>
      </c>
      <c r="C36" s="48"/>
      <c r="D36" s="99">
        <f>Reajuste!F36</f>
        <v>956171.52</v>
      </c>
      <c r="E36" s="101">
        <v>15</v>
      </c>
      <c r="F36" s="100">
        <f t="shared" si="0"/>
        <v>143425.73</v>
      </c>
      <c r="G36" s="19">
        <f>Plan5!C36</f>
        <v>72100.436048</v>
      </c>
      <c r="H36" s="89">
        <f>Plan5!D36</f>
        <v>28.131595</v>
      </c>
      <c r="I36" s="20">
        <f t="shared" si="1"/>
        <v>55.96</v>
      </c>
      <c r="J36" s="90">
        <f>Plan5!F36</f>
        <v>30</v>
      </c>
      <c r="K36" s="91">
        <f t="shared" si="2"/>
        <v>16.79</v>
      </c>
      <c r="L36" s="91">
        <f t="shared" si="3"/>
        <v>72.75</v>
      </c>
    </row>
    <row r="37" spans="1:12" ht="10.5">
      <c r="A37" s="18">
        <f>'[4]Reajuste'!A37</f>
        <v>33909</v>
      </c>
      <c r="B37" s="44" t="s">
        <v>5</v>
      </c>
      <c r="C37" s="48"/>
      <c r="D37" s="99">
        <f>Reajuste!F37</f>
        <v>956171.52</v>
      </c>
      <c r="E37" s="101">
        <v>15</v>
      </c>
      <c r="F37" s="100">
        <f t="shared" si="0"/>
        <v>143425.73</v>
      </c>
      <c r="G37" s="19">
        <f>Plan5!C37</f>
        <v>90897.019725</v>
      </c>
      <c r="H37" s="89">
        <f>Plan5!D37</f>
        <v>28.131595</v>
      </c>
      <c r="I37" s="20">
        <f t="shared" si="1"/>
        <v>44.39</v>
      </c>
      <c r="J37" s="90">
        <f>Plan5!F37</f>
        <v>30</v>
      </c>
      <c r="K37" s="91">
        <f t="shared" si="2"/>
        <v>13.32</v>
      </c>
      <c r="L37" s="91">
        <f t="shared" si="3"/>
        <v>57.71</v>
      </c>
    </row>
    <row r="38" spans="1:12" ht="10.5">
      <c r="A38" s="18">
        <f>'[4]Reajuste'!A38</f>
        <v>33939</v>
      </c>
      <c r="B38" s="44" t="s">
        <v>5</v>
      </c>
      <c r="C38" s="48"/>
      <c r="D38" s="99">
        <f>Reajuste!F38</f>
        <v>956171.52</v>
      </c>
      <c r="E38" s="101">
        <v>15</v>
      </c>
      <c r="F38" s="100">
        <f t="shared" si="0"/>
        <v>143425.73</v>
      </c>
      <c r="G38" s="19">
        <f>Plan5!C38</f>
        <v>111703.34754</v>
      </c>
      <c r="H38" s="89">
        <f>Plan5!D38</f>
        <v>28.131595</v>
      </c>
      <c r="I38" s="20">
        <f t="shared" si="1"/>
        <v>36.12</v>
      </c>
      <c r="J38" s="90">
        <f>Plan5!F38</f>
        <v>30</v>
      </c>
      <c r="K38" s="91">
        <f t="shared" si="2"/>
        <v>10.84</v>
      </c>
      <c r="L38" s="91">
        <f t="shared" si="3"/>
        <v>46.96</v>
      </c>
    </row>
    <row r="39" spans="1:12" ht="10.5">
      <c r="A39" s="18" t="str">
        <f>'[4]Reajuste'!A39</f>
        <v>13.º/92</v>
      </c>
      <c r="B39" s="44" t="s">
        <v>5</v>
      </c>
      <c r="C39" s="48"/>
      <c r="D39" s="99">
        <f>Reajuste!F39</f>
        <v>956171.52</v>
      </c>
      <c r="E39" s="101">
        <v>15</v>
      </c>
      <c r="F39" s="100">
        <f t="shared" si="0"/>
        <v>143425.73</v>
      </c>
      <c r="G39" s="19">
        <f>Plan5!C39</f>
        <v>111703.34754</v>
      </c>
      <c r="H39" s="89">
        <f>Plan5!D39</f>
        <v>28.131595</v>
      </c>
      <c r="I39" s="20">
        <f t="shared" si="1"/>
        <v>36.12</v>
      </c>
      <c r="J39" s="90">
        <f>Plan5!F39</f>
        <v>30</v>
      </c>
      <c r="K39" s="91">
        <f t="shared" si="2"/>
        <v>10.84</v>
      </c>
      <c r="L39" s="91">
        <f t="shared" si="3"/>
        <v>46.96</v>
      </c>
    </row>
    <row r="40" spans="1:12" ht="10.5">
      <c r="A40" s="18">
        <f>'[4]Reajuste'!A40</f>
        <v>33970</v>
      </c>
      <c r="B40" s="44" t="s">
        <v>5</v>
      </c>
      <c r="C40" s="48"/>
      <c r="D40" s="99">
        <f>Reajuste!F40</f>
        <v>2306408.1</v>
      </c>
      <c r="E40" s="101">
        <v>15</v>
      </c>
      <c r="F40" s="100">
        <f t="shared" si="0"/>
        <v>345961.22</v>
      </c>
      <c r="G40" s="19">
        <f>Plan5!C40</f>
        <v>140277.06384</v>
      </c>
      <c r="H40" s="89">
        <f>Plan5!D40</f>
        <v>28.131595</v>
      </c>
      <c r="I40" s="20">
        <f t="shared" si="1"/>
        <v>69.38</v>
      </c>
      <c r="J40" s="90">
        <f>Plan5!F40</f>
        <v>30</v>
      </c>
      <c r="K40" s="91">
        <f t="shared" si="2"/>
        <v>20.81</v>
      </c>
      <c r="L40" s="91">
        <f t="shared" si="3"/>
        <v>90.19</v>
      </c>
    </row>
    <row r="41" spans="1:12" ht="10.5">
      <c r="A41" s="18">
        <f>'[4]Reajuste'!A41</f>
        <v>34001</v>
      </c>
      <c r="B41" s="44" t="s">
        <v>5</v>
      </c>
      <c r="C41" s="48"/>
      <c r="D41" s="99">
        <f>Reajuste!F41</f>
        <v>2306408.1</v>
      </c>
      <c r="E41" s="101">
        <v>15</v>
      </c>
      <c r="F41" s="100">
        <f t="shared" si="0"/>
        <v>345961.22</v>
      </c>
      <c r="G41" s="19">
        <f>Plan5!C41</f>
        <v>180634.775106</v>
      </c>
      <c r="H41" s="89">
        <f>Plan5!D41</f>
        <v>28.131595</v>
      </c>
      <c r="I41" s="20">
        <f t="shared" si="1"/>
        <v>53.88</v>
      </c>
      <c r="J41" s="90">
        <f>Plan5!F41</f>
        <v>30</v>
      </c>
      <c r="K41" s="91">
        <f t="shared" si="2"/>
        <v>16.16</v>
      </c>
      <c r="L41" s="91">
        <f t="shared" si="3"/>
        <v>70.04</v>
      </c>
    </row>
    <row r="42" spans="1:12" ht="10.5">
      <c r="A42" s="18">
        <f>'[4]Reajuste'!A42</f>
        <v>34029</v>
      </c>
      <c r="B42" s="44" t="s">
        <v>5</v>
      </c>
      <c r="C42" s="48"/>
      <c r="D42" s="99">
        <f>Reajuste!F42</f>
        <v>3152167.95</v>
      </c>
      <c r="E42" s="101">
        <v>15</v>
      </c>
      <c r="F42" s="100">
        <f t="shared" si="0"/>
        <v>472825.19</v>
      </c>
      <c r="G42" s="19">
        <f>Plan5!C42</f>
        <v>225414.135854</v>
      </c>
      <c r="H42" s="89">
        <f>Plan5!D42</f>
        <v>28.131595</v>
      </c>
      <c r="I42" s="20">
        <f t="shared" si="1"/>
        <v>59.01</v>
      </c>
      <c r="J42" s="90">
        <f>Plan5!F42</f>
        <v>30</v>
      </c>
      <c r="K42" s="91">
        <f t="shared" si="2"/>
        <v>17.7</v>
      </c>
      <c r="L42" s="91">
        <f t="shared" si="3"/>
        <v>76.71</v>
      </c>
    </row>
    <row r="43" spans="1:12" ht="10.5">
      <c r="A43" s="18">
        <f>'[4]Reajuste'!A43</f>
        <v>34060</v>
      </c>
      <c r="B43" s="44" t="s">
        <v>5</v>
      </c>
      <c r="C43" s="48"/>
      <c r="D43" s="99">
        <f>Reajuste!F43</f>
        <v>3152167.95</v>
      </c>
      <c r="E43" s="101">
        <v>15</v>
      </c>
      <c r="F43" s="100">
        <f t="shared" si="0"/>
        <v>472825.19</v>
      </c>
      <c r="G43" s="19">
        <f>Plan5!C43</f>
        <v>287583.354522</v>
      </c>
      <c r="H43" s="89">
        <f>Plan5!D43</f>
        <v>28.131595</v>
      </c>
      <c r="I43" s="20">
        <f t="shared" si="1"/>
        <v>46.25</v>
      </c>
      <c r="J43" s="90">
        <f>Plan5!F43</f>
        <v>30</v>
      </c>
      <c r="K43" s="91">
        <f t="shared" si="2"/>
        <v>13.88</v>
      </c>
      <c r="L43" s="91">
        <f t="shared" si="3"/>
        <v>60.13</v>
      </c>
    </row>
    <row r="44" spans="1:12" ht="10.5">
      <c r="A44" s="18">
        <f>'[4]Reajuste'!A44</f>
        <v>34090</v>
      </c>
      <c r="B44" s="44" t="s">
        <v>5</v>
      </c>
      <c r="C44" s="48"/>
      <c r="D44" s="99">
        <f>Reajuste!F44</f>
        <v>6042939.22</v>
      </c>
      <c r="E44" s="101">
        <v>15</v>
      </c>
      <c r="F44" s="100">
        <f t="shared" si="0"/>
        <v>906440.88</v>
      </c>
      <c r="G44" s="19">
        <f>Plan5!C44</f>
        <v>369170.752199</v>
      </c>
      <c r="H44" s="89">
        <f>Plan5!D44</f>
        <v>28.131595</v>
      </c>
      <c r="I44" s="20">
        <f t="shared" si="1"/>
        <v>69.07</v>
      </c>
      <c r="J44" s="90">
        <f>Plan5!F44</f>
        <v>30</v>
      </c>
      <c r="K44" s="91">
        <f t="shared" si="2"/>
        <v>20.72</v>
      </c>
      <c r="L44" s="91">
        <f t="shared" si="3"/>
        <v>89.79</v>
      </c>
    </row>
    <row r="45" spans="1:12" ht="10.5">
      <c r="A45" s="18">
        <f>'[4]Reajuste'!A45</f>
        <v>34121</v>
      </c>
      <c r="B45" s="44" t="s">
        <v>5</v>
      </c>
      <c r="C45" s="48"/>
      <c r="D45" s="99">
        <f>Reajuste!F45</f>
        <v>6042939.22</v>
      </c>
      <c r="E45" s="101">
        <v>15</v>
      </c>
      <c r="F45" s="100">
        <f t="shared" si="0"/>
        <v>906440.88</v>
      </c>
      <c r="G45" s="19">
        <f>Plan5!C45</f>
        <v>468034.679637</v>
      </c>
      <c r="H45" s="89">
        <f>Plan5!D45</f>
        <v>28.131595</v>
      </c>
      <c r="I45" s="20">
        <f t="shared" si="1"/>
        <v>54.48</v>
      </c>
      <c r="J45" s="90">
        <f>Plan5!F45</f>
        <v>30</v>
      </c>
      <c r="K45" s="91">
        <f t="shared" si="2"/>
        <v>16.34</v>
      </c>
      <c r="L45" s="91">
        <f t="shared" si="3"/>
        <v>70.82</v>
      </c>
    </row>
    <row r="46" spans="1:12" ht="10.5">
      <c r="A46" s="18">
        <f>'[4]Reajuste'!A46</f>
        <v>34151</v>
      </c>
      <c r="B46" s="44" t="s">
        <v>5</v>
      </c>
      <c r="C46" s="48"/>
      <c r="D46" s="99">
        <f>Reajuste!F46</f>
        <v>8487852</v>
      </c>
      <c r="E46" s="101">
        <v>15</v>
      </c>
      <c r="F46" s="100">
        <f t="shared" si="0"/>
        <v>1273177.8</v>
      </c>
      <c r="G46" s="19">
        <f>Plan5!C46</f>
        <v>610176.811842</v>
      </c>
      <c r="H46" s="89">
        <f>Plan5!D46</f>
        <v>28.131595</v>
      </c>
      <c r="I46" s="20">
        <f t="shared" si="1"/>
        <v>58.7</v>
      </c>
      <c r="J46" s="90">
        <f>Plan5!F46</f>
        <v>30</v>
      </c>
      <c r="K46" s="91">
        <f t="shared" si="2"/>
        <v>17.61</v>
      </c>
      <c r="L46" s="91">
        <f t="shared" si="3"/>
        <v>76.31</v>
      </c>
    </row>
    <row r="47" spans="1:12" ht="10.5">
      <c r="A47" s="18">
        <f>'[4]Reajuste'!A47</f>
        <v>34182</v>
      </c>
      <c r="B47" s="44" t="s">
        <v>5</v>
      </c>
      <c r="C47" s="48"/>
      <c r="D47" s="99">
        <f>Reajuste!F47</f>
        <v>10126.01</v>
      </c>
      <c r="E47" s="101">
        <v>15</v>
      </c>
      <c r="F47" s="100">
        <f t="shared" si="0"/>
        <v>1518.9</v>
      </c>
      <c r="G47" s="19">
        <f>Plan5!C47</f>
        <v>799.392641</v>
      </c>
      <c r="H47" s="89">
        <f>Plan5!D47</f>
        <v>28.131595</v>
      </c>
      <c r="I47" s="20">
        <f t="shared" si="1"/>
        <v>53.45</v>
      </c>
      <c r="J47" s="90">
        <f>Plan5!F47</f>
        <v>30</v>
      </c>
      <c r="K47" s="91">
        <f t="shared" si="2"/>
        <v>16.04</v>
      </c>
      <c r="L47" s="91">
        <f t="shared" si="3"/>
        <v>69.49</v>
      </c>
    </row>
    <row r="48" spans="1:12" ht="10.5">
      <c r="A48" s="18">
        <f>'[4]Reajuste'!A48</f>
        <v>34213</v>
      </c>
      <c r="B48" s="44" t="s">
        <v>5</v>
      </c>
      <c r="C48" s="48"/>
      <c r="D48" s="99">
        <f>Reajuste!F48</f>
        <v>14511.25</v>
      </c>
      <c r="E48" s="101">
        <v>15</v>
      </c>
      <c r="F48" s="100">
        <f t="shared" si="0"/>
        <v>2176.69</v>
      </c>
      <c r="G48" s="19">
        <f>Plan5!C48</f>
        <v>1065.910147</v>
      </c>
      <c r="H48" s="89">
        <f>Plan5!D48</f>
        <v>28.131595</v>
      </c>
      <c r="I48" s="20">
        <f t="shared" si="1"/>
        <v>57.45</v>
      </c>
      <c r="J48" s="90">
        <f>Plan5!F48</f>
        <v>30</v>
      </c>
      <c r="K48" s="91">
        <f t="shared" si="2"/>
        <v>17.24</v>
      </c>
      <c r="L48" s="91">
        <f t="shared" si="3"/>
        <v>74.69</v>
      </c>
    </row>
    <row r="49" spans="1:12" ht="10.5">
      <c r="A49" s="18">
        <f>'[4]Reajuste'!A49</f>
        <v>34243</v>
      </c>
      <c r="B49" s="44" t="s">
        <v>5</v>
      </c>
      <c r="C49" s="48"/>
      <c r="D49" s="99">
        <f>Reajuste!F49</f>
        <v>18163.73</v>
      </c>
      <c r="E49" s="101">
        <v>15</v>
      </c>
      <c r="F49" s="100">
        <f t="shared" si="0"/>
        <v>2724.56</v>
      </c>
      <c r="G49" s="19">
        <f>Plan5!C49</f>
        <v>1445.693932</v>
      </c>
      <c r="H49" s="89">
        <f>Plan5!D49</f>
        <v>28.131595</v>
      </c>
      <c r="I49" s="20">
        <f t="shared" si="1"/>
        <v>53.02</v>
      </c>
      <c r="J49" s="90">
        <f>Plan5!F49</f>
        <v>30</v>
      </c>
      <c r="K49" s="91">
        <f t="shared" si="2"/>
        <v>15.91</v>
      </c>
      <c r="L49" s="91">
        <f t="shared" si="3"/>
        <v>68.93</v>
      </c>
    </row>
    <row r="50" spans="1:12" ht="10.5">
      <c r="A50" s="18">
        <f>'[4]Reajuste'!A50</f>
        <v>34274</v>
      </c>
      <c r="B50" s="44" t="s">
        <v>5</v>
      </c>
      <c r="C50" s="48"/>
      <c r="D50" s="99">
        <f>Reajuste!F50</f>
        <v>22690.13</v>
      </c>
      <c r="E50" s="101">
        <v>15</v>
      </c>
      <c r="F50" s="100">
        <f t="shared" si="0"/>
        <v>3403.52</v>
      </c>
      <c r="G50" s="19">
        <f>Plan5!C50</f>
        <v>1938.964701</v>
      </c>
      <c r="H50" s="89">
        <f>Plan5!D50</f>
        <v>28.131595</v>
      </c>
      <c r="I50" s="20">
        <f t="shared" si="1"/>
        <v>49.38</v>
      </c>
      <c r="J50" s="90">
        <f>Plan5!F50</f>
        <v>30</v>
      </c>
      <c r="K50" s="91">
        <f t="shared" si="2"/>
        <v>14.81</v>
      </c>
      <c r="L50" s="91">
        <f t="shared" si="3"/>
        <v>64.19</v>
      </c>
    </row>
    <row r="51" spans="1:12" ht="10.5">
      <c r="A51" s="18">
        <f>'[4]Reajuste'!A51</f>
        <v>34304</v>
      </c>
      <c r="B51" s="44" t="s">
        <v>5</v>
      </c>
      <c r="C51" s="48"/>
      <c r="D51" s="99">
        <f>Reajuste!F51</f>
        <v>28337.7</v>
      </c>
      <c r="E51" s="101">
        <v>15</v>
      </c>
      <c r="F51" s="100">
        <f t="shared" si="0"/>
        <v>4250.66</v>
      </c>
      <c r="G51" s="19">
        <f>Plan5!C51</f>
        <v>2636.991993</v>
      </c>
      <c r="H51" s="89">
        <f>Plan5!D51</f>
        <v>28.131595</v>
      </c>
      <c r="I51" s="20">
        <f t="shared" si="1"/>
        <v>45.35</v>
      </c>
      <c r="J51" s="90">
        <f>Plan5!F51</f>
        <v>30</v>
      </c>
      <c r="K51" s="91">
        <f t="shared" si="2"/>
        <v>13.61</v>
      </c>
      <c r="L51" s="91">
        <f t="shared" si="3"/>
        <v>58.96</v>
      </c>
    </row>
    <row r="52" spans="1:12" ht="10.5">
      <c r="A52" s="18" t="str">
        <f>'[4]Reajuste'!A52</f>
        <v>13.º/93</v>
      </c>
      <c r="B52" s="44" t="s">
        <v>5</v>
      </c>
      <c r="C52" s="48"/>
      <c r="D52" s="99">
        <f>Reajuste!F52</f>
        <v>28337.7</v>
      </c>
      <c r="E52" s="101">
        <v>15</v>
      </c>
      <c r="F52" s="100">
        <f t="shared" si="0"/>
        <v>4250.66</v>
      </c>
      <c r="G52" s="19">
        <f>Plan5!C52</f>
        <v>2636.991993</v>
      </c>
      <c r="H52" s="89">
        <f>Plan5!D52</f>
        <v>28.131595</v>
      </c>
      <c r="I52" s="20">
        <f t="shared" si="1"/>
        <v>45.35</v>
      </c>
      <c r="J52" s="90">
        <f>Plan5!F52</f>
        <v>30</v>
      </c>
      <c r="K52" s="91">
        <f t="shared" si="2"/>
        <v>13.61</v>
      </c>
      <c r="L52" s="91">
        <f t="shared" si="3"/>
        <v>58.96</v>
      </c>
    </row>
    <row r="53" spans="1:12" ht="10.5">
      <c r="A53" s="18">
        <f>'[4]Reajuste'!A53</f>
        <v>34335</v>
      </c>
      <c r="B53" s="44" t="s">
        <v>5</v>
      </c>
      <c r="C53" s="48"/>
      <c r="D53" s="99">
        <f>Reajuste!F53</f>
        <v>49670.32</v>
      </c>
      <c r="E53" s="101">
        <v>15</v>
      </c>
      <c r="F53" s="100">
        <f aca="true" t="shared" si="4" ref="F53:F84">D53*E53%</f>
        <v>7450.55</v>
      </c>
      <c r="G53" s="19">
        <f>Plan5!C53</f>
        <v>3631.929071</v>
      </c>
      <c r="H53" s="89">
        <f>Plan5!D53</f>
        <v>28.131595</v>
      </c>
      <c r="I53" s="20">
        <f t="shared" si="1"/>
        <v>57.71</v>
      </c>
      <c r="J53" s="90">
        <f>Plan5!F53</f>
        <v>30</v>
      </c>
      <c r="K53" s="91">
        <f t="shared" si="2"/>
        <v>17.31</v>
      </c>
      <c r="L53" s="91">
        <f t="shared" si="3"/>
        <v>75.02</v>
      </c>
    </row>
    <row r="54" spans="1:12" ht="10.5">
      <c r="A54" s="18">
        <f>'[4]Reajuste'!A54</f>
        <v>34366</v>
      </c>
      <c r="B54" s="44" t="s">
        <v>5</v>
      </c>
      <c r="C54" s="48"/>
      <c r="D54" s="99">
        <f>Reajuste!F54</f>
        <v>64695.59</v>
      </c>
      <c r="E54" s="101">
        <v>15</v>
      </c>
      <c r="F54" s="100">
        <f t="shared" si="4"/>
        <v>9704.34</v>
      </c>
      <c r="G54" s="19">
        <f>Plan5!C54</f>
        <v>5132.642163</v>
      </c>
      <c r="H54" s="89">
        <f>Plan5!D54</f>
        <v>28.131595</v>
      </c>
      <c r="I54" s="20">
        <f t="shared" si="1"/>
        <v>53.19</v>
      </c>
      <c r="J54" s="90">
        <f>Plan5!F54</f>
        <v>30</v>
      </c>
      <c r="K54" s="91">
        <f t="shared" si="2"/>
        <v>15.96</v>
      </c>
      <c r="L54" s="91">
        <f t="shared" si="3"/>
        <v>69.15</v>
      </c>
    </row>
    <row r="55" spans="1:12" ht="10.5">
      <c r="A55" s="18">
        <f>'[4]Reajuste'!A55</f>
        <v>34394</v>
      </c>
      <c r="B55" s="44" t="s">
        <v>5</v>
      </c>
      <c r="C55" s="48"/>
      <c r="D55" s="99">
        <f>Reajuste!F55</f>
        <v>141.71</v>
      </c>
      <c r="E55" s="101">
        <v>15</v>
      </c>
      <c r="F55" s="100">
        <f t="shared" si="4"/>
        <v>21.26</v>
      </c>
      <c r="G55" s="19">
        <f>Plan5!C55</f>
        <v>7214.955088</v>
      </c>
      <c r="H55" s="89">
        <f>Plan5!D55</f>
        <v>28.131595</v>
      </c>
      <c r="I55" s="20">
        <f t="shared" si="1"/>
        <v>0.08</v>
      </c>
      <c r="J55" s="90">
        <f>Plan5!F55</f>
        <v>30</v>
      </c>
      <c r="K55" s="91">
        <f t="shared" si="2"/>
        <v>0.02</v>
      </c>
      <c r="L55" s="91">
        <f t="shared" si="3"/>
        <v>0.1</v>
      </c>
    </row>
    <row r="56" spans="1:12" ht="10.5">
      <c r="A56" s="18">
        <f>'[4]Reajuste'!A56</f>
        <v>34425</v>
      </c>
      <c r="B56" s="44" t="s">
        <v>5</v>
      </c>
      <c r="C56" s="48"/>
      <c r="D56" s="99">
        <f>Reajuste!F56</f>
        <v>141.71</v>
      </c>
      <c r="E56" s="101">
        <v>15</v>
      </c>
      <c r="F56" s="100">
        <f t="shared" si="4"/>
        <v>21.26</v>
      </c>
      <c r="G56" s="19">
        <f>Plan5!C56</f>
        <v>10323.157739</v>
      </c>
      <c r="H56" s="89">
        <f>Plan5!D56</f>
        <v>28.131595</v>
      </c>
      <c r="I56" s="20">
        <f t="shared" si="1"/>
        <v>0.06</v>
      </c>
      <c r="J56" s="90">
        <f>Plan5!F56</f>
        <v>30</v>
      </c>
      <c r="K56" s="91">
        <f t="shared" si="2"/>
        <v>0.02</v>
      </c>
      <c r="L56" s="91">
        <f t="shared" si="3"/>
        <v>0.08</v>
      </c>
    </row>
    <row r="57" spans="1:12" ht="10.5">
      <c r="A57" s="18">
        <f>'[4]Reajuste'!A57</f>
        <v>34455</v>
      </c>
      <c r="B57" s="44" t="s">
        <v>5</v>
      </c>
      <c r="C57" s="48"/>
      <c r="D57" s="99">
        <f>Reajuste!F57</f>
        <v>141.71</v>
      </c>
      <c r="E57" s="101">
        <v>15</v>
      </c>
      <c r="F57" s="100">
        <f t="shared" si="4"/>
        <v>21.26</v>
      </c>
      <c r="G57" s="19">
        <f>Plan5!C57</f>
        <v>14747.663145</v>
      </c>
      <c r="H57" s="89">
        <f>Plan5!D57</f>
        <v>28.131595</v>
      </c>
      <c r="I57" s="20">
        <f t="shared" si="1"/>
        <v>0.04</v>
      </c>
      <c r="J57" s="90">
        <f>Plan5!F57</f>
        <v>30</v>
      </c>
      <c r="K57" s="91">
        <f t="shared" si="2"/>
        <v>0.01</v>
      </c>
      <c r="L57" s="91">
        <f t="shared" si="3"/>
        <v>0.05</v>
      </c>
    </row>
    <row r="58" spans="1:12" ht="10.5">
      <c r="A58" s="18">
        <f>'[4]Reajuste'!A58</f>
        <v>34486</v>
      </c>
      <c r="B58" s="44" t="s">
        <v>5</v>
      </c>
      <c r="C58" s="48"/>
      <c r="D58" s="99">
        <f>Reajuste!F58</f>
        <v>141.71</v>
      </c>
      <c r="E58" s="101">
        <v>15</v>
      </c>
      <c r="F58" s="100">
        <f t="shared" si="4"/>
        <v>21.26</v>
      </c>
      <c r="G58" s="19">
        <f>Plan5!C58</f>
        <v>21049.339606</v>
      </c>
      <c r="H58" s="89">
        <f>Plan5!D58</f>
        <v>28.131595</v>
      </c>
      <c r="I58" s="20">
        <f t="shared" si="1"/>
        <v>0.03</v>
      </c>
      <c r="J58" s="90">
        <f>Plan5!F58</f>
        <v>30</v>
      </c>
      <c r="K58" s="91">
        <f t="shared" si="2"/>
        <v>0.01</v>
      </c>
      <c r="L58" s="91">
        <f t="shared" si="3"/>
        <v>0.04</v>
      </c>
    </row>
    <row r="59" spans="1:12" ht="10.5">
      <c r="A59" s="18">
        <f>'[4]Reajuste'!A59</f>
        <v>34516</v>
      </c>
      <c r="B59" s="44" t="s">
        <v>5</v>
      </c>
      <c r="C59" s="48"/>
      <c r="D59" s="99">
        <f>Reajuste!F59</f>
        <v>141.71</v>
      </c>
      <c r="E59" s="101">
        <v>15</v>
      </c>
      <c r="F59" s="100">
        <f t="shared" si="4"/>
        <v>21.26</v>
      </c>
      <c r="G59" s="19">
        <f>Plan5!C59</f>
        <v>11.346741</v>
      </c>
      <c r="H59" s="89">
        <f>Plan5!D59</f>
        <v>28.131595</v>
      </c>
      <c r="I59" s="20">
        <f t="shared" si="1"/>
        <v>52.71</v>
      </c>
      <c r="J59" s="90">
        <f>Plan5!F59</f>
        <v>30</v>
      </c>
      <c r="K59" s="91">
        <f t="shared" si="2"/>
        <v>15.81</v>
      </c>
      <c r="L59" s="91">
        <f t="shared" si="3"/>
        <v>68.52</v>
      </c>
    </row>
    <row r="60" spans="1:12" ht="10.5">
      <c r="A60" s="18">
        <f>'[4]Reajuste'!A60</f>
        <v>34547</v>
      </c>
      <c r="B60" s="44" t="s">
        <v>5</v>
      </c>
      <c r="C60" s="48"/>
      <c r="D60" s="99">
        <f>Reajuste!F60</f>
        <v>141.71</v>
      </c>
      <c r="E60" s="101">
        <v>15</v>
      </c>
      <c r="F60" s="100">
        <f t="shared" si="4"/>
        <v>21.26</v>
      </c>
      <c r="G60" s="19">
        <f>Plan5!C60</f>
        <v>12.036622</v>
      </c>
      <c r="H60" s="89">
        <f>Plan5!D60</f>
        <v>28.131595</v>
      </c>
      <c r="I60" s="20">
        <f t="shared" si="1"/>
        <v>49.69</v>
      </c>
      <c r="J60" s="90">
        <f>Plan5!F60</f>
        <v>30</v>
      </c>
      <c r="K60" s="91">
        <f t="shared" si="2"/>
        <v>14.91</v>
      </c>
      <c r="L60" s="91">
        <f t="shared" si="3"/>
        <v>64.6</v>
      </c>
    </row>
    <row r="61" spans="1:12" ht="10.5">
      <c r="A61" s="18">
        <f>'[4]Reajuste'!A61</f>
        <v>34578</v>
      </c>
      <c r="B61" s="44" t="s">
        <v>5</v>
      </c>
      <c r="C61" s="48"/>
      <c r="D61" s="99">
        <f>Reajuste!F61</f>
        <v>141.71</v>
      </c>
      <c r="E61" s="101">
        <v>15</v>
      </c>
      <c r="F61" s="100">
        <f t="shared" si="4"/>
        <v>21.26</v>
      </c>
      <c r="G61" s="19">
        <f>Plan5!C61</f>
        <v>12.693821</v>
      </c>
      <c r="H61" s="89">
        <f>Plan5!D61</f>
        <v>28.131595</v>
      </c>
      <c r="I61" s="20">
        <f t="shared" si="1"/>
        <v>47.12</v>
      </c>
      <c r="J61" s="90">
        <f>Plan5!F61</f>
        <v>30</v>
      </c>
      <c r="K61" s="91">
        <f t="shared" si="2"/>
        <v>14.14</v>
      </c>
      <c r="L61" s="91">
        <f t="shared" si="3"/>
        <v>61.26</v>
      </c>
    </row>
    <row r="62" spans="1:12" ht="10.5">
      <c r="A62" s="18">
        <f>'[4]Reajuste'!A62</f>
        <v>34608</v>
      </c>
      <c r="B62" s="44" t="s">
        <v>5</v>
      </c>
      <c r="C62" s="48"/>
      <c r="D62" s="99">
        <f>Reajuste!F62</f>
        <v>141.71</v>
      </c>
      <c r="E62" s="101">
        <v>15</v>
      </c>
      <c r="F62" s="100">
        <f t="shared" si="4"/>
        <v>21.26</v>
      </c>
      <c r="G62" s="19">
        <f>Plan5!C62</f>
        <v>12.885497</v>
      </c>
      <c r="H62" s="89">
        <f>Plan5!D62</f>
        <v>28.131595</v>
      </c>
      <c r="I62" s="20">
        <f t="shared" si="1"/>
        <v>46.41</v>
      </c>
      <c r="J62" s="90">
        <f>Plan5!F62</f>
        <v>30</v>
      </c>
      <c r="K62" s="91">
        <f t="shared" si="2"/>
        <v>13.92</v>
      </c>
      <c r="L62" s="91">
        <f t="shared" si="3"/>
        <v>60.33</v>
      </c>
    </row>
    <row r="63" spans="1:12" ht="10.5">
      <c r="A63" s="18">
        <f>'[4]Reajuste'!A63</f>
        <v>34639</v>
      </c>
      <c r="B63" s="44" t="s">
        <v>5</v>
      </c>
      <c r="C63" s="48"/>
      <c r="D63" s="99">
        <f>Reajuste!F63</f>
        <v>141.71</v>
      </c>
      <c r="E63" s="101">
        <v>15</v>
      </c>
      <c r="F63" s="100">
        <f t="shared" si="4"/>
        <v>21.26</v>
      </c>
      <c r="G63" s="19">
        <f>Plan5!C63</f>
        <v>13.125167</v>
      </c>
      <c r="H63" s="89">
        <f>Plan5!D63</f>
        <v>28.131595</v>
      </c>
      <c r="I63" s="20">
        <f t="shared" si="1"/>
        <v>45.57</v>
      </c>
      <c r="J63" s="90">
        <f>Plan5!F63</f>
        <v>30</v>
      </c>
      <c r="K63" s="91">
        <f t="shared" si="2"/>
        <v>13.67</v>
      </c>
      <c r="L63" s="91">
        <f t="shared" si="3"/>
        <v>59.24</v>
      </c>
    </row>
    <row r="64" spans="1:12" ht="10.5">
      <c r="A64" s="18">
        <f>'[4]Reajuste'!A64</f>
        <v>34669</v>
      </c>
      <c r="B64" s="44" t="s">
        <v>5</v>
      </c>
      <c r="C64" s="48"/>
      <c r="D64" s="99">
        <f>Reajuste!F64</f>
        <v>141.71</v>
      </c>
      <c r="E64" s="101">
        <v>15</v>
      </c>
      <c r="F64" s="100">
        <f t="shared" si="4"/>
        <v>21.26</v>
      </c>
      <c r="G64" s="19">
        <f>Plan5!C64</f>
        <v>13.554359</v>
      </c>
      <c r="H64" s="89">
        <f>Plan5!D64</f>
        <v>28.131595</v>
      </c>
      <c r="I64" s="20">
        <f t="shared" si="1"/>
        <v>44.12</v>
      </c>
      <c r="J64" s="90">
        <f>Plan5!F64</f>
        <v>30</v>
      </c>
      <c r="K64" s="91">
        <f t="shared" si="2"/>
        <v>13.24</v>
      </c>
      <c r="L64" s="91">
        <f t="shared" si="3"/>
        <v>57.36</v>
      </c>
    </row>
    <row r="65" spans="1:12" ht="10.5">
      <c r="A65" s="18" t="str">
        <f>'[4]Reajuste'!A65</f>
        <v>13º/94</v>
      </c>
      <c r="B65" s="44" t="s">
        <v>5</v>
      </c>
      <c r="C65" s="48"/>
      <c r="D65" s="99">
        <f>Reajuste!F65</f>
        <v>141.71</v>
      </c>
      <c r="E65" s="101">
        <v>15</v>
      </c>
      <c r="F65" s="100">
        <f t="shared" si="4"/>
        <v>21.26</v>
      </c>
      <c r="G65" s="19">
        <f>Plan5!C65</f>
        <v>13.554359</v>
      </c>
      <c r="H65" s="89">
        <f>Plan5!D65</f>
        <v>28.131595</v>
      </c>
      <c r="I65" s="20">
        <f t="shared" si="1"/>
        <v>44.12</v>
      </c>
      <c r="J65" s="90">
        <f>Plan5!F65</f>
        <v>30</v>
      </c>
      <c r="K65" s="91">
        <f t="shared" si="2"/>
        <v>13.24</v>
      </c>
      <c r="L65" s="91">
        <f t="shared" si="3"/>
        <v>57.36</v>
      </c>
    </row>
    <row r="66" spans="1:12" ht="10.5">
      <c r="A66" s="18">
        <f>'[4]Reajuste'!A66</f>
        <v>34700</v>
      </c>
      <c r="B66" s="44" t="s">
        <v>5</v>
      </c>
      <c r="C66" s="48"/>
      <c r="D66" s="99">
        <f>Reajuste!F66</f>
        <v>141.71</v>
      </c>
      <c r="E66" s="101">
        <v>15</v>
      </c>
      <c r="F66" s="100">
        <f t="shared" si="4"/>
        <v>21.26</v>
      </c>
      <c r="G66" s="19">
        <f>Plan5!C66</f>
        <v>13.851199</v>
      </c>
      <c r="H66" s="89">
        <f>Plan5!D66</f>
        <v>28.131595</v>
      </c>
      <c r="I66" s="20">
        <f t="shared" si="1"/>
        <v>43.18</v>
      </c>
      <c r="J66" s="90">
        <f>Plan5!F66</f>
        <v>30</v>
      </c>
      <c r="K66" s="91">
        <f t="shared" si="2"/>
        <v>12.95</v>
      </c>
      <c r="L66" s="91">
        <f t="shared" si="3"/>
        <v>56.13</v>
      </c>
    </row>
    <row r="67" spans="1:12" ht="10.5">
      <c r="A67" s="18">
        <f>'[4]Reajuste'!A67</f>
        <v>34731</v>
      </c>
      <c r="B67" s="44" t="s">
        <v>5</v>
      </c>
      <c r="C67" s="48"/>
      <c r="D67" s="99">
        <f>Reajuste!F67</f>
        <v>141.71</v>
      </c>
      <c r="E67" s="101">
        <v>15</v>
      </c>
      <c r="F67" s="100">
        <f t="shared" si="4"/>
        <v>21.26</v>
      </c>
      <c r="G67" s="19">
        <f>Plan5!C67</f>
        <v>14.082514</v>
      </c>
      <c r="H67" s="89">
        <f>Plan5!D67</f>
        <v>28.131595</v>
      </c>
      <c r="I67" s="20">
        <f t="shared" si="1"/>
        <v>42.47</v>
      </c>
      <c r="J67" s="90">
        <f>Plan5!F67</f>
        <v>30</v>
      </c>
      <c r="K67" s="91">
        <f t="shared" si="2"/>
        <v>12.74</v>
      </c>
      <c r="L67" s="91">
        <f t="shared" si="3"/>
        <v>55.21</v>
      </c>
    </row>
    <row r="68" spans="1:12" ht="10.5">
      <c r="A68" s="18">
        <f>'[4]Reajuste'!A68</f>
        <v>34759</v>
      </c>
      <c r="B68" s="44" t="s">
        <v>5</v>
      </c>
      <c r="C68" s="48"/>
      <c r="D68" s="99">
        <f>Reajuste!F68</f>
        <v>141.71</v>
      </c>
      <c r="E68" s="101">
        <v>15</v>
      </c>
      <c r="F68" s="100">
        <f t="shared" si="4"/>
        <v>21.26</v>
      </c>
      <c r="G68" s="19">
        <f>Plan5!C68</f>
        <v>14.22193</v>
      </c>
      <c r="H68" s="89">
        <f>Plan5!D68</f>
        <v>28.131595</v>
      </c>
      <c r="I68" s="20">
        <f t="shared" si="1"/>
        <v>42.05</v>
      </c>
      <c r="J68" s="90">
        <f>Plan5!F68</f>
        <v>30</v>
      </c>
      <c r="K68" s="91">
        <f t="shared" si="2"/>
        <v>12.62</v>
      </c>
      <c r="L68" s="91">
        <f t="shared" si="3"/>
        <v>54.67</v>
      </c>
    </row>
    <row r="69" spans="1:12" ht="10.5">
      <c r="A69" s="18">
        <f>'[4]Reajuste'!A69</f>
        <v>34790</v>
      </c>
      <c r="B69" s="44" t="s">
        <v>5</v>
      </c>
      <c r="C69" s="48"/>
      <c r="D69" s="99">
        <f>Reajuste!F69</f>
        <v>141.71</v>
      </c>
      <c r="E69" s="101">
        <v>15</v>
      </c>
      <c r="F69" s="100">
        <f t="shared" si="4"/>
        <v>21.26</v>
      </c>
      <c r="G69" s="19">
        <f>Plan5!C69</f>
        <v>14.422459</v>
      </c>
      <c r="H69" s="89">
        <f>Plan5!D69</f>
        <v>28.131595</v>
      </c>
      <c r="I69" s="20">
        <f t="shared" si="1"/>
        <v>41.47</v>
      </c>
      <c r="J69" s="90">
        <f>Plan5!F69</f>
        <v>30</v>
      </c>
      <c r="K69" s="91">
        <f t="shared" si="2"/>
        <v>12.44</v>
      </c>
      <c r="L69" s="91">
        <f t="shared" si="3"/>
        <v>53.91</v>
      </c>
    </row>
    <row r="70" spans="1:12" ht="10.5">
      <c r="A70" s="18">
        <f>'[4]Reajuste'!A70</f>
        <v>34820</v>
      </c>
      <c r="B70" s="44" t="s">
        <v>5</v>
      </c>
      <c r="C70" s="48"/>
      <c r="D70" s="99">
        <f>Reajuste!F70</f>
        <v>202.44</v>
      </c>
      <c r="E70" s="101">
        <v>15</v>
      </c>
      <c r="F70" s="100">
        <f t="shared" si="4"/>
        <v>30.37</v>
      </c>
      <c r="G70" s="19">
        <f>Plan5!C70</f>
        <v>14.69937</v>
      </c>
      <c r="H70" s="89">
        <f>Plan5!D70</f>
        <v>28.131595</v>
      </c>
      <c r="I70" s="20">
        <f t="shared" si="1"/>
        <v>58.12</v>
      </c>
      <c r="J70" s="90">
        <f>Plan5!F70</f>
        <v>30</v>
      </c>
      <c r="K70" s="91">
        <f t="shared" si="2"/>
        <v>17.44</v>
      </c>
      <c r="L70" s="91">
        <f t="shared" si="3"/>
        <v>75.56</v>
      </c>
    </row>
    <row r="71" spans="1:12" ht="10.5">
      <c r="A71" s="18">
        <f>'[4]Reajuste'!A71</f>
        <v>34851</v>
      </c>
      <c r="B71" s="44" t="s">
        <v>5</v>
      </c>
      <c r="C71" s="48"/>
      <c r="D71" s="99">
        <f>Reajuste!F71</f>
        <v>202.44</v>
      </c>
      <c r="E71" s="101">
        <v>15</v>
      </c>
      <c r="F71" s="100">
        <f t="shared" si="4"/>
        <v>30.37</v>
      </c>
      <c r="G71" s="19">
        <f>Plan5!C71</f>
        <v>15.077143</v>
      </c>
      <c r="H71" s="89">
        <f>Plan5!D71</f>
        <v>28.131595</v>
      </c>
      <c r="I71" s="20">
        <f t="shared" si="1"/>
        <v>56.67</v>
      </c>
      <c r="J71" s="90">
        <f>Plan5!F71</f>
        <v>30</v>
      </c>
      <c r="K71" s="91">
        <f t="shared" si="2"/>
        <v>17</v>
      </c>
      <c r="L71" s="91">
        <f t="shared" si="3"/>
        <v>73.67</v>
      </c>
    </row>
    <row r="72" spans="1:12" ht="10.5">
      <c r="A72" s="18">
        <f>'[4]Reajuste'!A72</f>
        <v>34881</v>
      </c>
      <c r="B72" s="44" t="s">
        <v>5</v>
      </c>
      <c r="C72" s="48"/>
      <c r="D72" s="99">
        <f>Reajuste!F72</f>
        <v>202.44</v>
      </c>
      <c r="E72" s="101">
        <v>15</v>
      </c>
      <c r="F72" s="100">
        <f t="shared" si="4"/>
        <v>30.37</v>
      </c>
      <c r="G72" s="19">
        <f>Plan5!C72</f>
        <v>15.351547</v>
      </c>
      <c r="H72" s="89">
        <f>Plan5!D72</f>
        <v>28.131595</v>
      </c>
      <c r="I72" s="20">
        <f t="shared" si="1"/>
        <v>55.65</v>
      </c>
      <c r="J72" s="90">
        <f>Plan5!F72</f>
        <v>30</v>
      </c>
      <c r="K72" s="91">
        <f t="shared" si="2"/>
        <v>16.7</v>
      </c>
      <c r="L72" s="91">
        <f t="shared" si="3"/>
        <v>72.35</v>
      </c>
    </row>
    <row r="73" spans="1:12" ht="10.5">
      <c r="A73" s="18">
        <f>'[4]Reajuste'!A73</f>
        <v>34912</v>
      </c>
      <c r="B73" s="44" t="s">
        <v>5</v>
      </c>
      <c r="C73" s="48"/>
      <c r="D73" s="99">
        <f>Reajuste!F73</f>
        <v>202.44</v>
      </c>
      <c r="E73" s="101">
        <v>15</v>
      </c>
      <c r="F73" s="100">
        <f t="shared" si="4"/>
        <v>30.37</v>
      </c>
      <c r="G73" s="19">
        <f>Plan5!C73</f>
        <v>15.729195</v>
      </c>
      <c r="H73" s="89">
        <f>Plan5!D73</f>
        <v>28.131595</v>
      </c>
      <c r="I73" s="20">
        <f t="shared" si="1"/>
        <v>54.32</v>
      </c>
      <c r="J73" s="90">
        <f>Plan5!F73</f>
        <v>30</v>
      </c>
      <c r="K73" s="91">
        <f t="shared" si="2"/>
        <v>16.3</v>
      </c>
      <c r="L73" s="91">
        <f t="shared" si="3"/>
        <v>70.62</v>
      </c>
    </row>
    <row r="74" spans="1:12" ht="10.5">
      <c r="A74" s="18">
        <f>'[4]Reajuste'!A74</f>
        <v>34943</v>
      </c>
      <c r="B74" s="44" t="s">
        <v>5</v>
      </c>
      <c r="C74" s="48"/>
      <c r="D74" s="99">
        <f>Reajuste!F74</f>
        <v>202.44</v>
      </c>
      <c r="E74" s="101">
        <v>15</v>
      </c>
      <c r="F74" s="100">
        <f t="shared" si="4"/>
        <v>30.37</v>
      </c>
      <c r="G74" s="19">
        <f>Plan5!C74</f>
        <v>15.889632</v>
      </c>
      <c r="H74" s="89">
        <f>Plan5!D74</f>
        <v>28.131595</v>
      </c>
      <c r="I74" s="20">
        <f t="shared" si="1"/>
        <v>53.77</v>
      </c>
      <c r="J74" s="90">
        <f>Plan5!F74</f>
        <v>30</v>
      </c>
      <c r="K74" s="91">
        <f t="shared" si="2"/>
        <v>16.13</v>
      </c>
      <c r="L74" s="91">
        <f t="shared" si="3"/>
        <v>69.9</v>
      </c>
    </row>
    <row r="75" spans="1:12" ht="10.5">
      <c r="A75" s="18">
        <f>'[4]Reajuste'!A75</f>
        <v>34973</v>
      </c>
      <c r="B75" s="44" t="s">
        <v>5</v>
      </c>
      <c r="C75" s="48"/>
      <c r="D75" s="99">
        <f>Reajuste!F75</f>
        <v>202.44</v>
      </c>
      <c r="E75" s="101">
        <v>15</v>
      </c>
      <c r="F75" s="100">
        <f t="shared" si="4"/>
        <v>30.37</v>
      </c>
      <c r="G75" s="19">
        <f>Plan5!C75</f>
        <v>16.07554</v>
      </c>
      <c r="H75" s="89">
        <f>Plan5!D75</f>
        <v>28.131595</v>
      </c>
      <c r="I75" s="20">
        <f t="shared" si="1"/>
        <v>53.15</v>
      </c>
      <c r="J75" s="90">
        <f>Plan5!F75</f>
        <v>30</v>
      </c>
      <c r="K75" s="91">
        <f t="shared" si="2"/>
        <v>15.95</v>
      </c>
      <c r="L75" s="91">
        <f t="shared" si="3"/>
        <v>69.1</v>
      </c>
    </row>
    <row r="76" spans="1:12" ht="10.5">
      <c r="A76" s="18">
        <f>'[4]Reajuste'!A76</f>
        <v>35004</v>
      </c>
      <c r="B76" s="44" t="s">
        <v>5</v>
      </c>
      <c r="C76" s="48"/>
      <c r="D76" s="99">
        <f>Reajuste!F76</f>
        <v>202.44</v>
      </c>
      <c r="E76" s="101">
        <v>15</v>
      </c>
      <c r="F76" s="100">
        <f t="shared" si="4"/>
        <v>30.37</v>
      </c>
      <c r="G76" s="19">
        <f>Plan5!C76</f>
        <v>16.300597</v>
      </c>
      <c r="H76" s="89">
        <f>Plan5!D76</f>
        <v>28.131595</v>
      </c>
      <c r="I76" s="20">
        <f t="shared" si="1"/>
        <v>52.41</v>
      </c>
      <c r="J76" s="90">
        <f>Plan5!F76</f>
        <v>30</v>
      </c>
      <c r="K76" s="91">
        <f t="shared" si="2"/>
        <v>15.72</v>
      </c>
      <c r="L76" s="91">
        <f t="shared" si="3"/>
        <v>68.13</v>
      </c>
    </row>
    <row r="77" spans="1:12" ht="10.5">
      <c r="A77" s="18">
        <f>'[4]Reajuste'!A77</f>
        <v>35034</v>
      </c>
      <c r="B77" s="44" t="s">
        <v>5</v>
      </c>
      <c r="C77" s="48"/>
      <c r="D77" s="99">
        <f>Reajuste!F77</f>
        <v>202.44</v>
      </c>
      <c r="E77" s="101">
        <v>15</v>
      </c>
      <c r="F77" s="100">
        <f t="shared" si="4"/>
        <v>30.37</v>
      </c>
      <c r="G77" s="19">
        <f>Plan5!C77</f>
        <v>16.546736</v>
      </c>
      <c r="H77" s="89">
        <f>Plan5!D77</f>
        <v>28.131595</v>
      </c>
      <c r="I77" s="20">
        <f t="shared" si="1"/>
        <v>51.63</v>
      </c>
      <c r="J77" s="90">
        <f>Plan5!F77</f>
        <v>30</v>
      </c>
      <c r="K77" s="91">
        <f t="shared" si="2"/>
        <v>15.49</v>
      </c>
      <c r="L77" s="91">
        <f t="shared" si="3"/>
        <v>67.12</v>
      </c>
    </row>
    <row r="78" spans="1:12" ht="10.5">
      <c r="A78" s="18" t="str">
        <f>'[4]Reajuste'!A78</f>
        <v>13º/95</v>
      </c>
      <c r="B78" s="44" t="s">
        <v>5</v>
      </c>
      <c r="C78" s="48"/>
      <c r="D78" s="99">
        <f>Reajuste!F78</f>
        <v>202.44</v>
      </c>
      <c r="E78" s="101">
        <v>15</v>
      </c>
      <c r="F78" s="100">
        <f t="shared" si="4"/>
        <v>30.37</v>
      </c>
      <c r="G78" s="19">
        <f>Plan5!C78</f>
        <v>16.546736</v>
      </c>
      <c r="H78" s="89">
        <f>Plan5!D78</f>
        <v>28.131595</v>
      </c>
      <c r="I78" s="20">
        <f t="shared" si="1"/>
        <v>51.63</v>
      </c>
      <c r="J78" s="90">
        <f>Plan5!F78</f>
        <v>30</v>
      </c>
      <c r="K78" s="91">
        <f t="shared" si="2"/>
        <v>15.49</v>
      </c>
      <c r="L78" s="91">
        <f t="shared" si="3"/>
        <v>67.12</v>
      </c>
    </row>
    <row r="79" spans="1:12" ht="10.5">
      <c r="A79" s="18">
        <f>'[4]Reajuste'!A79</f>
        <v>35065</v>
      </c>
      <c r="B79" s="44" t="s">
        <v>5</v>
      </c>
      <c r="C79" s="48"/>
      <c r="D79" s="99">
        <f>Reajuste!F79</f>
        <v>202.44</v>
      </c>
      <c r="E79" s="101">
        <v>15</v>
      </c>
      <c r="F79" s="100">
        <f t="shared" si="4"/>
        <v>30.37</v>
      </c>
      <c r="G79" s="19">
        <f>Plan5!C79</f>
        <v>16.819757</v>
      </c>
      <c r="H79" s="89">
        <f>Plan5!D79</f>
        <v>28.131595</v>
      </c>
      <c r="I79" s="20">
        <f t="shared" si="1"/>
        <v>50.79</v>
      </c>
      <c r="J79" s="90">
        <f>Plan5!F79</f>
        <v>30</v>
      </c>
      <c r="K79" s="91">
        <f t="shared" si="2"/>
        <v>15.24</v>
      </c>
      <c r="L79" s="91">
        <f t="shared" si="3"/>
        <v>66.03</v>
      </c>
    </row>
    <row r="80" spans="1:12" ht="10.5">
      <c r="A80" s="18">
        <f>'[4]Reajuste'!A80</f>
        <v>35096</v>
      </c>
      <c r="B80" s="44" t="s">
        <v>5</v>
      </c>
      <c r="C80" s="48"/>
      <c r="D80" s="99">
        <f>Reajuste!F80</f>
        <v>202.44</v>
      </c>
      <c r="E80" s="101">
        <v>15</v>
      </c>
      <c r="F80" s="100">
        <f t="shared" si="4"/>
        <v>30.37</v>
      </c>
      <c r="G80" s="19">
        <f>Plan5!C80</f>
        <v>17.065325</v>
      </c>
      <c r="H80" s="89">
        <f>Plan5!D80</f>
        <v>28.131595</v>
      </c>
      <c r="I80" s="20">
        <f t="shared" si="1"/>
        <v>50.06</v>
      </c>
      <c r="J80" s="90">
        <f>Plan5!F80</f>
        <v>30</v>
      </c>
      <c r="K80" s="91">
        <f t="shared" si="2"/>
        <v>15.02</v>
      </c>
      <c r="L80" s="91">
        <f t="shared" si="3"/>
        <v>65.08</v>
      </c>
    </row>
    <row r="81" spans="1:12" ht="10.5">
      <c r="A81" s="18">
        <f>'[4]Reajuste'!A81</f>
        <v>35125</v>
      </c>
      <c r="B81" s="44" t="s">
        <v>5</v>
      </c>
      <c r="C81" s="48"/>
      <c r="D81" s="99">
        <f>Reajuste!F81</f>
        <v>202.44</v>
      </c>
      <c r="E81" s="101">
        <v>15</v>
      </c>
      <c r="F81" s="100">
        <f t="shared" si="4"/>
        <v>30.37</v>
      </c>
      <c r="G81" s="19">
        <f>Plan5!C81</f>
        <v>17.186488</v>
      </c>
      <c r="H81" s="89">
        <f>Plan5!D81</f>
        <v>28.131595</v>
      </c>
      <c r="I81" s="20">
        <f t="shared" si="1"/>
        <v>49.71</v>
      </c>
      <c r="J81" s="90">
        <f>Plan5!F81</f>
        <v>30</v>
      </c>
      <c r="K81" s="91">
        <f t="shared" si="2"/>
        <v>14.91</v>
      </c>
      <c r="L81" s="91">
        <f t="shared" si="3"/>
        <v>64.62</v>
      </c>
    </row>
    <row r="82" spans="1:12" ht="10.5">
      <c r="A82" s="18">
        <f>'[4]Reajuste'!A82</f>
        <v>35156</v>
      </c>
      <c r="B82" s="44" t="s">
        <v>5</v>
      </c>
      <c r="C82" s="48"/>
      <c r="D82" s="99">
        <f>Reajuste!F82</f>
        <v>202.44</v>
      </c>
      <c r="E82" s="101">
        <v>15</v>
      </c>
      <c r="F82" s="100">
        <f t="shared" si="4"/>
        <v>30.37</v>
      </c>
      <c r="G82" s="19">
        <f>Plan5!C82</f>
        <v>17.236328</v>
      </c>
      <c r="H82" s="89">
        <f>Plan5!D82</f>
        <v>28.131595</v>
      </c>
      <c r="I82" s="20">
        <f t="shared" si="1"/>
        <v>49.57</v>
      </c>
      <c r="J82" s="90">
        <f>Plan5!F82</f>
        <v>30</v>
      </c>
      <c r="K82" s="91">
        <f t="shared" si="2"/>
        <v>14.87</v>
      </c>
      <c r="L82" s="91">
        <f t="shared" si="3"/>
        <v>64.44</v>
      </c>
    </row>
    <row r="83" spans="1:12" ht="10.5">
      <c r="A83" s="18">
        <f>'[4]Reajuste'!A83</f>
        <v>35186</v>
      </c>
      <c r="B83" s="44" t="s">
        <v>5</v>
      </c>
      <c r="C83" s="48"/>
      <c r="D83" s="99">
        <f>Reajuste!F83</f>
        <v>232.81</v>
      </c>
      <c r="E83" s="101">
        <v>15</v>
      </c>
      <c r="F83" s="100">
        <f t="shared" si="4"/>
        <v>34.92</v>
      </c>
      <c r="G83" s="19">
        <f>Plan5!C83</f>
        <v>17.396625</v>
      </c>
      <c r="H83" s="89">
        <f>Plan5!D83</f>
        <v>28.131595</v>
      </c>
      <c r="I83" s="20">
        <f t="shared" si="1"/>
        <v>56.47</v>
      </c>
      <c r="J83" s="90">
        <f>Plan5!F83</f>
        <v>30</v>
      </c>
      <c r="K83" s="91">
        <f t="shared" si="2"/>
        <v>16.94</v>
      </c>
      <c r="L83" s="91">
        <f t="shared" si="3"/>
        <v>73.41</v>
      </c>
    </row>
    <row r="84" spans="1:12" ht="10.5">
      <c r="A84" s="18">
        <f>'[4]Reajuste'!A84</f>
        <v>35217</v>
      </c>
      <c r="B84" s="44" t="s">
        <v>5</v>
      </c>
      <c r="C84" s="48"/>
      <c r="D84" s="99">
        <f>Reajuste!F84</f>
        <v>232.81</v>
      </c>
      <c r="E84" s="101">
        <v>15</v>
      </c>
      <c r="F84" s="100">
        <f t="shared" si="4"/>
        <v>34.92</v>
      </c>
      <c r="G84" s="19">
        <f>Plan5!C84</f>
        <v>17.619301</v>
      </c>
      <c r="H84" s="89">
        <f>Plan5!D84</f>
        <v>28.131595</v>
      </c>
      <c r="I84" s="20">
        <f t="shared" si="1"/>
        <v>55.75</v>
      </c>
      <c r="J84" s="90">
        <f>Plan5!F84</f>
        <v>30</v>
      </c>
      <c r="K84" s="91">
        <f t="shared" si="2"/>
        <v>16.73</v>
      </c>
      <c r="L84" s="91">
        <f t="shared" si="3"/>
        <v>72.48</v>
      </c>
    </row>
    <row r="85" spans="1:12" ht="10.5">
      <c r="A85" s="18">
        <f>'[4]Reajuste'!A85</f>
        <v>35247</v>
      </c>
      <c r="B85" s="44" t="s">
        <v>5</v>
      </c>
      <c r="C85" s="48"/>
      <c r="D85" s="99">
        <f>Reajuste!F85</f>
        <v>232.81</v>
      </c>
      <c r="E85" s="101">
        <v>15</v>
      </c>
      <c r="F85" s="100">
        <f aca="true" t="shared" si="5" ref="F85:F116">D85*E85%</f>
        <v>34.92</v>
      </c>
      <c r="G85" s="19">
        <f>Plan5!C85</f>
        <v>17.853637</v>
      </c>
      <c r="H85" s="89">
        <f>Plan5!D85</f>
        <v>28.131595</v>
      </c>
      <c r="I85" s="20">
        <f t="shared" si="1"/>
        <v>55.02</v>
      </c>
      <c r="J85" s="90">
        <f>Plan5!F85</f>
        <v>30</v>
      </c>
      <c r="K85" s="91">
        <f t="shared" si="2"/>
        <v>16.51</v>
      </c>
      <c r="L85" s="91">
        <f t="shared" si="3"/>
        <v>71.53</v>
      </c>
    </row>
    <row r="86" spans="1:12" ht="10.5">
      <c r="A86" s="18">
        <f>'[4]Reajuste'!A86</f>
        <v>35278</v>
      </c>
      <c r="B86" s="44" t="s">
        <v>5</v>
      </c>
      <c r="C86" s="48"/>
      <c r="D86" s="99">
        <f>Reajuste!F86</f>
        <v>232.81</v>
      </c>
      <c r="E86" s="101">
        <v>15</v>
      </c>
      <c r="F86" s="100">
        <f t="shared" si="5"/>
        <v>34.92</v>
      </c>
      <c r="G86" s="19">
        <f>Plan5!C86</f>
        <v>18.06788</v>
      </c>
      <c r="H86" s="89">
        <f>Plan5!D86</f>
        <v>28.131595</v>
      </c>
      <c r="I86" s="20">
        <f aca="true" t="shared" si="6" ref="I86:I149">F86/G86*H86</f>
        <v>54.37</v>
      </c>
      <c r="J86" s="90">
        <f>Plan5!F86</f>
        <v>30</v>
      </c>
      <c r="K86" s="91">
        <f t="shared" si="2"/>
        <v>16.31</v>
      </c>
      <c r="L86" s="91">
        <f t="shared" si="3"/>
        <v>70.68</v>
      </c>
    </row>
    <row r="87" spans="1:12" ht="10.5">
      <c r="A87" s="18">
        <f>'[4]Reajuste'!A87</f>
        <v>35309</v>
      </c>
      <c r="B87" s="44" t="s">
        <v>5</v>
      </c>
      <c r="C87" s="48"/>
      <c r="D87" s="99">
        <f>Reajuste!F87</f>
        <v>232.81</v>
      </c>
      <c r="E87" s="101">
        <v>15</v>
      </c>
      <c r="F87" s="100">
        <f t="shared" si="5"/>
        <v>34.92</v>
      </c>
      <c r="G87" s="19">
        <f>Plan5!C87</f>
        <v>18.158219</v>
      </c>
      <c r="H87" s="89">
        <f>Plan5!D87</f>
        <v>28.131595</v>
      </c>
      <c r="I87" s="20">
        <f t="shared" si="6"/>
        <v>54.1</v>
      </c>
      <c r="J87" s="90">
        <f>Plan5!F87</f>
        <v>30</v>
      </c>
      <c r="K87" s="91">
        <f t="shared" si="2"/>
        <v>16.23</v>
      </c>
      <c r="L87" s="91">
        <f t="shared" si="3"/>
        <v>70.33</v>
      </c>
    </row>
    <row r="88" spans="1:12" ht="10.5">
      <c r="A88" s="18">
        <f>'[4]Reajuste'!A88</f>
        <v>35339</v>
      </c>
      <c r="B88" s="44" t="s">
        <v>5</v>
      </c>
      <c r="C88" s="48"/>
      <c r="D88" s="99">
        <f>Reajuste!F88</f>
        <v>232.81</v>
      </c>
      <c r="E88" s="101">
        <v>15</v>
      </c>
      <c r="F88" s="100">
        <f t="shared" si="5"/>
        <v>34.92</v>
      </c>
      <c r="G88" s="19">
        <f>Plan5!C88</f>
        <v>18.16185</v>
      </c>
      <c r="H88" s="89">
        <f>Plan5!D88</f>
        <v>28.131595</v>
      </c>
      <c r="I88" s="20">
        <f t="shared" si="6"/>
        <v>54.09</v>
      </c>
      <c r="J88" s="90">
        <f>Plan5!F88</f>
        <v>30</v>
      </c>
      <c r="K88" s="91">
        <f aca="true" t="shared" si="7" ref="K88:K131">I88*J88%</f>
        <v>16.23</v>
      </c>
      <c r="L88" s="91">
        <f aca="true" t="shared" si="8" ref="L88:L131">I88+K88</f>
        <v>70.32</v>
      </c>
    </row>
    <row r="89" spans="1:12" ht="10.5">
      <c r="A89" s="18">
        <f>'[4]Reajuste'!A89</f>
        <v>35370</v>
      </c>
      <c r="B89" s="44" t="s">
        <v>5</v>
      </c>
      <c r="C89" s="48"/>
      <c r="D89" s="99">
        <f>Reajuste!F89</f>
        <v>232.81</v>
      </c>
      <c r="E89" s="101">
        <v>15</v>
      </c>
      <c r="F89" s="100">
        <f t="shared" si="5"/>
        <v>34.92</v>
      </c>
      <c r="G89" s="19">
        <f>Plan5!C89</f>
        <v>18.230865</v>
      </c>
      <c r="H89" s="89">
        <f>Plan5!D89</f>
        <v>28.131595</v>
      </c>
      <c r="I89" s="20">
        <f t="shared" si="6"/>
        <v>53.88</v>
      </c>
      <c r="J89" s="90">
        <f>Plan5!F89</f>
        <v>30</v>
      </c>
      <c r="K89" s="91">
        <f t="shared" si="7"/>
        <v>16.16</v>
      </c>
      <c r="L89" s="91">
        <f t="shared" si="8"/>
        <v>70.04</v>
      </c>
    </row>
    <row r="90" spans="1:12" ht="10.5">
      <c r="A90" s="18">
        <f>'[4]Reajuste'!A90</f>
        <v>35400</v>
      </c>
      <c r="B90" s="44" t="s">
        <v>5</v>
      </c>
      <c r="C90" s="48"/>
      <c r="D90" s="99">
        <f>Reajuste!F90</f>
        <v>232.81</v>
      </c>
      <c r="E90" s="101">
        <v>15</v>
      </c>
      <c r="F90" s="100">
        <f t="shared" si="5"/>
        <v>34.92</v>
      </c>
      <c r="G90" s="19">
        <f>Plan5!C90</f>
        <v>18.292849</v>
      </c>
      <c r="H90" s="89">
        <f>Plan5!D90</f>
        <v>28.131595</v>
      </c>
      <c r="I90" s="20">
        <f t="shared" si="6"/>
        <v>53.7</v>
      </c>
      <c r="J90" s="90">
        <f>Plan5!F90</f>
        <v>30</v>
      </c>
      <c r="K90" s="91">
        <f t="shared" si="7"/>
        <v>16.11</v>
      </c>
      <c r="L90" s="91">
        <f t="shared" si="8"/>
        <v>69.81</v>
      </c>
    </row>
    <row r="91" spans="1:12" ht="10.5">
      <c r="A91" s="18" t="str">
        <f>'[4]Reajuste'!A91</f>
        <v>13º/96</v>
      </c>
      <c r="B91" s="44" t="s">
        <v>5</v>
      </c>
      <c r="C91" s="48"/>
      <c r="D91" s="99">
        <f>Reajuste!F91</f>
        <v>232.81</v>
      </c>
      <c r="E91" s="101">
        <v>15</v>
      </c>
      <c r="F91" s="100">
        <f t="shared" si="5"/>
        <v>34.92</v>
      </c>
      <c r="G91" s="19">
        <f>Plan5!C91</f>
        <v>18.292849</v>
      </c>
      <c r="H91" s="89">
        <f>Plan5!D91</f>
        <v>28.131595</v>
      </c>
      <c r="I91" s="20">
        <f t="shared" si="6"/>
        <v>53.7</v>
      </c>
      <c r="J91" s="90">
        <f>Plan5!F91</f>
        <v>30</v>
      </c>
      <c r="K91" s="91">
        <f t="shared" si="7"/>
        <v>16.11</v>
      </c>
      <c r="L91" s="91">
        <f t="shared" si="8"/>
        <v>69.81</v>
      </c>
    </row>
    <row r="92" spans="1:12" ht="10.5">
      <c r="A92" s="18">
        <f>'[4]Reajuste'!A92</f>
        <v>35431</v>
      </c>
      <c r="B92" s="44" t="s">
        <v>5</v>
      </c>
      <c r="C92" s="48"/>
      <c r="D92" s="99">
        <f>Reajuste!F92</f>
        <v>232.81</v>
      </c>
      <c r="E92" s="101">
        <v>15</v>
      </c>
      <c r="F92" s="100">
        <f t="shared" si="5"/>
        <v>34.92</v>
      </c>
      <c r="G92" s="19">
        <f>Plan5!C92</f>
        <v>18.353215</v>
      </c>
      <c r="H92" s="89">
        <f>Plan5!D92</f>
        <v>28.131595</v>
      </c>
      <c r="I92" s="20">
        <f t="shared" si="6"/>
        <v>53.52</v>
      </c>
      <c r="J92" s="90">
        <f>Plan5!F92</f>
        <v>30</v>
      </c>
      <c r="K92" s="91">
        <f t="shared" si="7"/>
        <v>16.06</v>
      </c>
      <c r="L92" s="91">
        <f t="shared" si="8"/>
        <v>69.58</v>
      </c>
    </row>
    <row r="93" spans="1:12" ht="10.5">
      <c r="A93" s="18">
        <f>'[4]Reajuste'!A93</f>
        <v>35462</v>
      </c>
      <c r="B93" s="44" t="s">
        <v>5</v>
      </c>
      <c r="C93" s="48"/>
      <c r="D93" s="99">
        <f>Reajuste!F93</f>
        <v>232.81</v>
      </c>
      <c r="E93" s="101">
        <v>15</v>
      </c>
      <c r="F93" s="100">
        <f t="shared" si="5"/>
        <v>34.92</v>
      </c>
      <c r="G93" s="19">
        <f>Plan5!C93</f>
        <v>18.501876</v>
      </c>
      <c r="H93" s="89">
        <f>Plan5!D93</f>
        <v>28.131595</v>
      </c>
      <c r="I93" s="20">
        <f t="shared" si="6"/>
        <v>53.09</v>
      </c>
      <c r="J93" s="90">
        <f>Plan5!F93</f>
        <v>30</v>
      </c>
      <c r="K93" s="91">
        <f t="shared" si="7"/>
        <v>15.93</v>
      </c>
      <c r="L93" s="91">
        <f t="shared" si="8"/>
        <v>69.02</v>
      </c>
    </row>
    <row r="94" spans="1:12" ht="10.5">
      <c r="A94" s="18">
        <f>'[4]Reajuste'!A94</f>
        <v>35490</v>
      </c>
      <c r="B94" s="44" t="s">
        <v>5</v>
      </c>
      <c r="C94" s="48"/>
      <c r="D94" s="99">
        <f>Reajuste!F94</f>
        <v>232.81</v>
      </c>
      <c r="E94" s="101">
        <v>15</v>
      </c>
      <c r="F94" s="100">
        <f t="shared" si="5"/>
        <v>34.92</v>
      </c>
      <c r="G94" s="19">
        <f>Plan5!C94</f>
        <v>18.585134</v>
      </c>
      <c r="H94" s="89">
        <f>Plan5!D94</f>
        <v>28.131595</v>
      </c>
      <c r="I94" s="20">
        <f t="shared" si="6"/>
        <v>52.86</v>
      </c>
      <c r="J94" s="90">
        <f>Plan5!F94</f>
        <v>30</v>
      </c>
      <c r="K94" s="91">
        <f t="shared" si="7"/>
        <v>15.86</v>
      </c>
      <c r="L94" s="91">
        <f t="shared" si="8"/>
        <v>68.72</v>
      </c>
    </row>
    <row r="95" spans="1:12" ht="10.5">
      <c r="A95" s="18">
        <f>'[4]Reajuste'!A95</f>
        <v>35521</v>
      </c>
      <c r="B95" s="44" t="s">
        <v>5</v>
      </c>
      <c r="C95" s="48"/>
      <c r="D95" s="99">
        <f>Reajuste!F95</f>
        <v>232.81</v>
      </c>
      <c r="E95" s="101">
        <v>15</v>
      </c>
      <c r="F95" s="100">
        <f t="shared" si="5"/>
        <v>34.92</v>
      </c>
      <c r="G95" s="19">
        <f>Plan5!C95</f>
        <v>18.711512</v>
      </c>
      <c r="H95" s="89">
        <f>Plan5!D95</f>
        <v>28.131595</v>
      </c>
      <c r="I95" s="20">
        <f t="shared" si="6"/>
        <v>52.5</v>
      </c>
      <c r="J95" s="90">
        <f>Plan5!F95</f>
        <v>30</v>
      </c>
      <c r="K95" s="91">
        <f t="shared" si="7"/>
        <v>15.75</v>
      </c>
      <c r="L95" s="91">
        <f t="shared" si="8"/>
        <v>68.25</v>
      </c>
    </row>
    <row r="96" spans="1:12" ht="10.5">
      <c r="A96" s="18">
        <f>'[4]Reajuste'!A96</f>
        <v>35551</v>
      </c>
      <c r="B96" s="44" t="s">
        <v>5</v>
      </c>
      <c r="C96" s="48"/>
      <c r="D96" s="99">
        <f>Reajuste!F96</f>
        <v>232.81</v>
      </c>
      <c r="E96" s="101">
        <v>15</v>
      </c>
      <c r="F96" s="100">
        <f t="shared" si="5"/>
        <v>34.92</v>
      </c>
      <c r="G96" s="19">
        <f>Plan5!C96</f>
        <v>18.823781</v>
      </c>
      <c r="H96" s="89">
        <f>Plan5!D96</f>
        <v>28.131595</v>
      </c>
      <c r="I96" s="20">
        <f t="shared" si="6"/>
        <v>52.19</v>
      </c>
      <c r="J96" s="90">
        <f>Plan5!F96</f>
        <v>30</v>
      </c>
      <c r="K96" s="91">
        <f t="shared" si="7"/>
        <v>15.66</v>
      </c>
      <c r="L96" s="91">
        <f t="shared" si="8"/>
        <v>67.85</v>
      </c>
    </row>
    <row r="97" spans="1:12" ht="10.5">
      <c r="A97" s="18">
        <f>'[4]Reajuste'!A97</f>
        <v>35582</v>
      </c>
      <c r="B97" s="44" t="s">
        <v>5</v>
      </c>
      <c r="C97" s="48"/>
      <c r="D97" s="99">
        <f>Reajuste!F97</f>
        <v>250.88</v>
      </c>
      <c r="E97" s="101">
        <v>15</v>
      </c>
      <c r="F97" s="100">
        <f t="shared" si="5"/>
        <v>37.63</v>
      </c>
      <c r="G97" s="19">
        <f>Plan5!C97</f>
        <v>18.844487</v>
      </c>
      <c r="H97" s="89">
        <f>Plan5!D97</f>
        <v>28.131595</v>
      </c>
      <c r="I97" s="20">
        <f t="shared" si="6"/>
        <v>56.18</v>
      </c>
      <c r="J97" s="90">
        <f>Plan5!F97</f>
        <v>30</v>
      </c>
      <c r="K97" s="91">
        <f t="shared" si="7"/>
        <v>16.85</v>
      </c>
      <c r="L97" s="91">
        <f t="shared" si="8"/>
        <v>73.03</v>
      </c>
    </row>
    <row r="98" spans="1:12" ht="10.5">
      <c r="A98" s="18">
        <f>'[4]Reajuste'!A98</f>
        <v>35612</v>
      </c>
      <c r="B98" s="44" t="s">
        <v>5</v>
      </c>
      <c r="C98" s="48"/>
      <c r="D98" s="99">
        <f>Reajuste!F98</f>
        <v>250.88</v>
      </c>
      <c r="E98" s="101">
        <v>15</v>
      </c>
      <c r="F98" s="100">
        <f t="shared" si="5"/>
        <v>37.63</v>
      </c>
      <c r="G98" s="19">
        <f>Plan5!C98</f>
        <v>18.910442</v>
      </c>
      <c r="H98" s="89">
        <f>Plan5!D98</f>
        <v>28.131595</v>
      </c>
      <c r="I98" s="20">
        <f t="shared" si="6"/>
        <v>55.98</v>
      </c>
      <c r="J98" s="90">
        <f>Plan5!F98</f>
        <v>30</v>
      </c>
      <c r="K98" s="91">
        <f t="shared" si="7"/>
        <v>16.79</v>
      </c>
      <c r="L98" s="91">
        <f t="shared" si="8"/>
        <v>72.77</v>
      </c>
    </row>
    <row r="99" spans="1:12" ht="10.5">
      <c r="A99" s="18">
        <f>'[4]Reajuste'!A99</f>
        <v>35643</v>
      </c>
      <c r="B99" s="44" t="s">
        <v>5</v>
      </c>
      <c r="C99" s="48"/>
      <c r="D99" s="99">
        <f>Reajuste!F99</f>
        <v>250.88</v>
      </c>
      <c r="E99" s="101">
        <v>15</v>
      </c>
      <c r="F99" s="100">
        <f t="shared" si="5"/>
        <v>37.63</v>
      </c>
      <c r="G99" s="19">
        <f>Plan5!C99</f>
        <v>18.94448</v>
      </c>
      <c r="H99" s="89">
        <f>Plan5!D99</f>
        <v>28.131595</v>
      </c>
      <c r="I99" s="20">
        <f t="shared" si="6"/>
        <v>55.88</v>
      </c>
      <c r="J99" s="90">
        <f>Plan5!F99</f>
        <v>30</v>
      </c>
      <c r="K99" s="91">
        <f t="shared" si="7"/>
        <v>16.76</v>
      </c>
      <c r="L99" s="91">
        <f t="shared" si="8"/>
        <v>72.64</v>
      </c>
    </row>
    <row r="100" spans="1:12" ht="10.5">
      <c r="A100" s="18">
        <f>'[4]Reajuste'!A100</f>
        <v>35674</v>
      </c>
      <c r="B100" s="44" t="s">
        <v>5</v>
      </c>
      <c r="C100" s="48"/>
      <c r="D100" s="99">
        <f>Reajuste!F100</f>
        <v>250.88</v>
      </c>
      <c r="E100" s="101">
        <v>15</v>
      </c>
      <c r="F100" s="100">
        <f t="shared" si="5"/>
        <v>37.63</v>
      </c>
      <c r="G100" s="19">
        <f>Plan5!C100</f>
        <v>18.938796</v>
      </c>
      <c r="H100" s="89">
        <f>Plan5!D100</f>
        <v>28.131595</v>
      </c>
      <c r="I100" s="20">
        <f t="shared" si="6"/>
        <v>55.9</v>
      </c>
      <c r="J100" s="90">
        <f>Plan5!F100</f>
        <v>30</v>
      </c>
      <c r="K100" s="91">
        <f t="shared" si="7"/>
        <v>16.77</v>
      </c>
      <c r="L100" s="91">
        <f t="shared" si="8"/>
        <v>72.67</v>
      </c>
    </row>
    <row r="101" spans="1:12" ht="10.5">
      <c r="A101" s="18">
        <f>'[4]Reajuste'!A101</f>
        <v>35704</v>
      </c>
      <c r="B101" s="44" t="s">
        <v>5</v>
      </c>
      <c r="C101" s="48"/>
      <c r="D101" s="99">
        <f>Reajuste!F101</f>
        <v>250.88</v>
      </c>
      <c r="E101" s="101">
        <v>15</v>
      </c>
      <c r="F101" s="100">
        <f t="shared" si="5"/>
        <v>37.63</v>
      </c>
      <c r="G101" s="19">
        <f>Plan5!C101</f>
        <v>18.957734</v>
      </c>
      <c r="H101" s="89">
        <f>Plan5!D101</f>
        <v>28.131595</v>
      </c>
      <c r="I101" s="20">
        <f t="shared" si="6"/>
        <v>55.84</v>
      </c>
      <c r="J101" s="90">
        <f>Plan5!F101</f>
        <v>30</v>
      </c>
      <c r="K101" s="91">
        <f t="shared" si="7"/>
        <v>16.75</v>
      </c>
      <c r="L101" s="91">
        <f t="shared" si="8"/>
        <v>72.59</v>
      </c>
    </row>
    <row r="102" spans="1:12" ht="10.5">
      <c r="A102" s="18">
        <f>'[4]Reajuste'!A102</f>
        <v>35735</v>
      </c>
      <c r="B102" s="44" t="s">
        <v>5</v>
      </c>
      <c r="C102" s="48"/>
      <c r="D102" s="99">
        <f>Reajuste!F102</f>
        <v>250.88</v>
      </c>
      <c r="E102" s="101">
        <v>15</v>
      </c>
      <c r="F102" s="100">
        <f t="shared" si="5"/>
        <v>37.63</v>
      </c>
      <c r="G102" s="19">
        <f>Plan5!C102</f>
        <v>19.012711</v>
      </c>
      <c r="H102" s="89">
        <f>Plan5!D102</f>
        <v>28.131595</v>
      </c>
      <c r="I102" s="20">
        <f t="shared" si="6"/>
        <v>55.68</v>
      </c>
      <c r="J102" s="90">
        <f>Plan5!F102</f>
        <v>30</v>
      </c>
      <c r="K102" s="91">
        <f t="shared" si="7"/>
        <v>16.7</v>
      </c>
      <c r="L102" s="91">
        <f t="shared" si="8"/>
        <v>72.38</v>
      </c>
    </row>
    <row r="103" spans="1:12" ht="10.5">
      <c r="A103" s="18">
        <f>'[4]Reajuste'!A103</f>
        <v>35765</v>
      </c>
      <c r="B103" s="44" t="s">
        <v>5</v>
      </c>
      <c r="C103" s="48"/>
      <c r="D103" s="99">
        <f>Reajuste!F103</f>
        <v>250.88</v>
      </c>
      <c r="E103" s="101">
        <v>15</v>
      </c>
      <c r="F103" s="100">
        <f t="shared" si="5"/>
        <v>37.63</v>
      </c>
      <c r="G103" s="19">
        <f>Plan5!C103</f>
        <v>19.04123</v>
      </c>
      <c r="H103" s="89">
        <f>Plan5!D103</f>
        <v>28.131595</v>
      </c>
      <c r="I103" s="20">
        <f t="shared" si="6"/>
        <v>55.59</v>
      </c>
      <c r="J103" s="90">
        <f>Plan5!F103</f>
        <v>30</v>
      </c>
      <c r="K103" s="91">
        <f t="shared" si="7"/>
        <v>16.68</v>
      </c>
      <c r="L103" s="91">
        <f t="shared" si="8"/>
        <v>72.27</v>
      </c>
    </row>
    <row r="104" spans="1:12" ht="10.5">
      <c r="A104" s="18" t="str">
        <f>'[4]Reajuste'!A104</f>
        <v>13º/97</v>
      </c>
      <c r="B104" s="44" t="s">
        <v>5</v>
      </c>
      <c r="C104" s="48"/>
      <c r="D104" s="99">
        <f>Reajuste!F104</f>
        <v>250.88</v>
      </c>
      <c r="E104" s="101">
        <v>15</v>
      </c>
      <c r="F104" s="100">
        <f t="shared" si="5"/>
        <v>37.63</v>
      </c>
      <c r="G104" s="19">
        <f>Plan5!C104</f>
        <v>19.04123</v>
      </c>
      <c r="H104" s="89">
        <f>Plan5!D104</f>
        <v>28.131595</v>
      </c>
      <c r="I104" s="20">
        <f t="shared" si="6"/>
        <v>55.59</v>
      </c>
      <c r="J104" s="90">
        <f>Plan5!F104</f>
        <v>30</v>
      </c>
      <c r="K104" s="91">
        <f t="shared" si="7"/>
        <v>16.68</v>
      </c>
      <c r="L104" s="91">
        <f t="shared" si="8"/>
        <v>72.27</v>
      </c>
    </row>
    <row r="105" spans="1:12" ht="10.5">
      <c r="A105" s="18">
        <f>'[4]Reajuste'!A105</f>
        <v>35796</v>
      </c>
      <c r="B105" s="44" t="s">
        <v>5</v>
      </c>
      <c r="C105" s="48"/>
      <c r="D105" s="99">
        <f>Reajuste!F105</f>
        <v>250.88</v>
      </c>
      <c r="E105" s="101">
        <v>15</v>
      </c>
      <c r="F105" s="100">
        <f t="shared" si="5"/>
        <v>37.63</v>
      </c>
      <c r="G105" s="19">
        <f>Plan5!C105</f>
        <v>19.149765</v>
      </c>
      <c r="H105" s="89">
        <f>Plan5!D105</f>
        <v>28.131595</v>
      </c>
      <c r="I105" s="20">
        <f t="shared" si="6"/>
        <v>55.28</v>
      </c>
      <c r="J105" s="90">
        <f>Plan5!F105</f>
        <v>30</v>
      </c>
      <c r="K105" s="91">
        <f t="shared" si="7"/>
        <v>16.58</v>
      </c>
      <c r="L105" s="91">
        <f t="shared" si="8"/>
        <v>71.86</v>
      </c>
    </row>
    <row r="106" spans="1:12" ht="10.5">
      <c r="A106" s="18">
        <v>35827</v>
      </c>
      <c r="B106" s="44" t="s">
        <v>5</v>
      </c>
      <c r="C106" s="48"/>
      <c r="D106" s="99">
        <f>Reajuste!F106</f>
        <v>250.88</v>
      </c>
      <c r="E106" s="101">
        <v>15</v>
      </c>
      <c r="F106" s="100">
        <f t="shared" si="5"/>
        <v>37.63</v>
      </c>
      <c r="G106" s="19">
        <f>Plan5!C106</f>
        <v>19.312538</v>
      </c>
      <c r="H106" s="89">
        <f>Plan5!D106</f>
        <v>28.131595</v>
      </c>
      <c r="I106" s="20">
        <f t="shared" si="6"/>
        <v>54.81</v>
      </c>
      <c r="J106" s="90">
        <f>Plan5!F106</f>
        <v>29.5</v>
      </c>
      <c r="K106" s="91">
        <f t="shared" si="7"/>
        <v>16.17</v>
      </c>
      <c r="L106" s="91">
        <f t="shared" si="8"/>
        <v>70.98</v>
      </c>
    </row>
    <row r="107" spans="1:12" ht="10.5">
      <c r="A107" s="18">
        <v>35855</v>
      </c>
      <c r="B107" s="44" t="s">
        <v>5</v>
      </c>
      <c r="C107" s="48"/>
      <c r="D107" s="99">
        <f>Reajuste!F107</f>
        <v>250.88</v>
      </c>
      <c r="E107" s="101">
        <v>15</v>
      </c>
      <c r="F107" s="100">
        <f t="shared" si="5"/>
        <v>37.63</v>
      </c>
      <c r="G107" s="19">
        <f>Plan5!C107</f>
        <v>19.416825</v>
      </c>
      <c r="H107" s="89">
        <f>Plan5!D107</f>
        <v>28.131595</v>
      </c>
      <c r="I107" s="20">
        <f t="shared" si="6"/>
        <v>54.52</v>
      </c>
      <c r="J107" s="90">
        <f>Plan5!F107</f>
        <v>29</v>
      </c>
      <c r="K107" s="91">
        <f t="shared" si="7"/>
        <v>15.81</v>
      </c>
      <c r="L107" s="91">
        <f t="shared" si="8"/>
        <v>70.33</v>
      </c>
    </row>
    <row r="108" spans="1:12" ht="10.5">
      <c r="A108" s="18">
        <v>35886</v>
      </c>
      <c r="B108" s="44" t="s">
        <v>5</v>
      </c>
      <c r="C108" s="48"/>
      <c r="D108" s="99">
        <f>Reajuste!F108</f>
        <v>250.88</v>
      </c>
      <c r="E108" s="101">
        <v>15</v>
      </c>
      <c r="F108" s="100">
        <f t="shared" si="5"/>
        <v>37.63</v>
      </c>
      <c r="G108" s="19">
        <f>Plan5!C108</f>
        <v>19.511967</v>
      </c>
      <c r="H108" s="89">
        <f>Plan5!D108</f>
        <v>28.131595</v>
      </c>
      <c r="I108" s="20">
        <f t="shared" si="6"/>
        <v>54.25</v>
      </c>
      <c r="J108" s="90">
        <f>Plan5!F108</f>
        <v>28.5</v>
      </c>
      <c r="K108" s="91">
        <f t="shared" si="7"/>
        <v>15.46</v>
      </c>
      <c r="L108" s="91">
        <f t="shared" si="8"/>
        <v>69.71</v>
      </c>
    </row>
    <row r="109" spans="1:12" ht="10.5">
      <c r="A109" s="18">
        <v>35916</v>
      </c>
      <c r="B109" s="44" t="s">
        <v>5</v>
      </c>
      <c r="C109" s="48"/>
      <c r="D109" s="99">
        <f>Reajuste!F109</f>
        <v>250.88</v>
      </c>
      <c r="E109" s="101">
        <v>15</v>
      </c>
      <c r="F109" s="100">
        <f t="shared" si="5"/>
        <v>37.63</v>
      </c>
      <c r="G109" s="19">
        <f>Plan5!C109</f>
        <v>19.59977</v>
      </c>
      <c r="H109" s="89">
        <f>Plan5!D109</f>
        <v>28.131595</v>
      </c>
      <c r="I109" s="20">
        <f t="shared" si="6"/>
        <v>54.01</v>
      </c>
      <c r="J109" s="90">
        <f>Plan5!F109</f>
        <v>28</v>
      </c>
      <c r="K109" s="91">
        <f t="shared" si="7"/>
        <v>15.12</v>
      </c>
      <c r="L109" s="91">
        <f t="shared" si="8"/>
        <v>69.13</v>
      </c>
    </row>
    <row r="110" spans="1:12" ht="10.5">
      <c r="A110" s="18">
        <v>35947</v>
      </c>
      <c r="B110" s="44" t="s">
        <v>5</v>
      </c>
      <c r="C110" s="48"/>
      <c r="D110" s="99">
        <f>Reajuste!F110</f>
        <v>262.94</v>
      </c>
      <c r="E110" s="101">
        <v>15</v>
      </c>
      <c r="F110" s="100">
        <f t="shared" si="5"/>
        <v>39.44</v>
      </c>
      <c r="G110" s="19">
        <f>Plan5!C110</f>
        <v>19.740888</v>
      </c>
      <c r="H110" s="89">
        <f>Plan5!D110</f>
        <v>28.131595</v>
      </c>
      <c r="I110" s="20">
        <f t="shared" si="6"/>
        <v>56.2</v>
      </c>
      <c r="J110" s="90">
        <f>Plan5!F110</f>
        <v>27.5</v>
      </c>
      <c r="K110" s="91">
        <f t="shared" si="7"/>
        <v>15.46</v>
      </c>
      <c r="L110" s="91">
        <f t="shared" si="8"/>
        <v>71.66</v>
      </c>
    </row>
    <row r="111" spans="1:12" ht="10.5">
      <c r="A111" s="18">
        <v>35977</v>
      </c>
      <c r="B111" s="44" t="s">
        <v>5</v>
      </c>
      <c r="C111" s="48"/>
      <c r="D111" s="99">
        <f>Reajuste!F111</f>
        <v>262.94</v>
      </c>
      <c r="E111" s="101">
        <v>15</v>
      </c>
      <c r="F111" s="100">
        <f t="shared" si="5"/>
        <v>39.44</v>
      </c>
      <c r="G111" s="19">
        <f>Plan5!C111</f>
        <v>19.770499</v>
      </c>
      <c r="H111" s="89">
        <f>Plan5!D111</f>
        <v>28.131595</v>
      </c>
      <c r="I111" s="20">
        <f t="shared" si="6"/>
        <v>56.12</v>
      </c>
      <c r="J111" s="90">
        <f>Plan5!F111</f>
        <v>27</v>
      </c>
      <c r="K111" s="91">
        <f t="shared" si="7"/>
        <v>15.15</v>
      </c>
      <c r="L111" s="91">
        <f t="shared" si="8"/>
        <v>71.27</v>
      </c>
    </row>
    <row r="112" spans="1:12" ht="10.5">
      <c r="A112" s="18">
        <v>36008</v>
      </c>
      <c r="B112" s="44" t="s">
        <v>5</v>
      </c>
      <c r="C112" s="48"/>
      <c r="D112" s="99">
        <f>Reajuste!F112</f>
        <v>262.94</v>
      </c>
      <c r="E112" s="101">
        <v>15</v>
      </c>
      <c r="F112" s="100">
        <f t="shared" si="5"/>
        <v>39.44</v>
      </c>
      <c r="G112" s="19">
        <f>Plan5!C112</f>
        <v>19.715141</v>
      </c>
      <c r="H112" s="89">
        <f>Plan5!D112</f>
        <v>28.131595</v>
      </c>
      <c r="I112" s="20">
        <f t="shared" si="6"/>
        <v>56.28</v>
      </c>
      <c r="J112" s="90">
        <f>Plan5!F112</f>
        <v>26.5</v>
      </c>
      <c r="K112" s="91">
        <f t="shared" si="7"/>
        <v>14.91</v>
      </c>
      <c r="L112" s="91">
        <f t="shared" si="8"/>
        <v>71.19</v>
      </c>
    </row>
    <row r="113" spans="1:12" ht="10.5">
      <c r="A113" s="18">
        <v>36039</v>
      </c>
      <c r="B113" s="44" t="s">
        <v>5</v>
      </c>
      <c r="C113" s="48"/>
      <c r="D113" s="99">
        <f>Reajuste!F113</f>
        <v>262.94</v>
      </c>
      <c r="E113" s="101">
        <v>15</v>
      </c>
      <c r="F113" s="100">
        <f t="shared" si="5"/>
        <v>39.44</v>
      </c>
      <c r="G113" s="19">
        <f>Plan5!C113</f>
        <v>19.618536</v>
      </c>
      <c r="H113" s="89">
        <f>Plan5!D113</f>
        <v>28.131595</v>
      </c>
      <c r="I113" s="20">
        <f t="shared" si="6"/>
        <v>56.55</v>
      </c>
      <c r="J113" s="90">
        <f>Plan5!F113</f>
        <v>26</v>
      </c>
      <c r="K113" s="91">
        <f t="shared" si="7"/>
        <v>14.7</v>
      </c>
      <c r="L113" s="91">
        <f t="shared" si="8"/>
        <v>71.25</v>
      </c>
    </row>
    <row r="114" spans="1:12" ht="10.5">
      <c r="A114" s="18">
        <v>36069</v>
      </c>
      <c r="B114" s="44" t="s">
        <v>5</v>
      </c>
      <c r="C114" s="48"/>
      <c r="D114" s="99">
        <f>Reajuste!F114</f>
        <v>262.94</v>
      </c>
      <c r="E114" s="101">
        <v>15</v>
      </c>
      <c r="F114" s="100">
        <f t="shared" si="5"/>
        <v>39.44</v>
      </c>
      <c r="G114" s="19">
        <f>Plan5!C114</f>
        <v>19.557718</v>
      </c>
      <c r="H114" s="89">
        <f>Plan5!D114</f>
        <v>28.131595</v>
      </c>
      <c r="I114" s="20">
        <f t="shared" si="6"/>
        <v>56.73</v>
      </c>
      <c r="J114" s="90">
        <f>Plan5!F114</f>
        <v>25.5</v>
      </c>
      <c r="K114" s="91">
        <f t="shared" si="7"/>
        <v>14.47</v>
      </c>
      <c r="L114" s="91">
        <f t="shared" si="8"/>
        <v>71.2</v>
      </c>
    </row>
    <row r="115" spans="1:12" ht="10.5">
      <c r="A115" s="18">
        <v>36100</v>
      </c>
      <c r="B115" s="44" t="s">
        <v>5</v>
      </c>
      <c r="C115" s="48"/>
      <c r="D115" s="99">
        <f>Reajuste!F115</f>
        <v>262.94</v>
      </c>
      <c r="E115" s="101">
        <v>15</v>
      </c>
      <c r="F115" s="100">
        <f t="shared" si="5"/>
        <v>39.44</v>
      </c>
      <c r="G115" s="19">
        <f>Plan5!C115</f>
        <v>19.579231</v>
      </c>
      <c r="H115" s="89">
        <f>Plan5!D115</f>
        <v>28.131595</v>
      </c>
      <c r="I115" s="20">
        <f t="shared" si="6"/>
        <v>56.67</v>
      </c>
      <c r="J115" s="90">
        <f>Plan5!F115</f>
        <v>25</v>
      </c>
      <c r="K115" s="91">
        <f t="shared" si="7"/>
        <v>14.17</v>
      </c>
      <c r="L115" s="91">
        <f t="shared" si="8"/>
        <v>70.84</v>
      </c>
    </row>
    <row r="116" spans="1:12" ht="10.5">
      <c r="A116" s="18">
        <v>36130</v>
      </c>
      <c r="B116" s="44" t="s">
        <v>5</v>
      </c>
      <c r="C116" s="48"/>
      <c r="D116" s="99">
        <f>Reajuste!F116</f>
        <v>262.94</v>
      </c>
      <c r="E116" s="101">
        <v>15</v>
      </c>
      <c r="F116" s="100">
        <f t="shared" si="5"/>
        <v>39.44</v>
      </c>
      <c r="G116" s="19">
        <f>Plan5!C116</f>
        <v>19.543988</v>
      </c>
      <c r="H116" s="89">
        <f>Plan5!D116</f>
        <v>28.131595</v>
      </c>
      <c r="I116" s="20">
        <f t="shared" si="6"/>
        <v>56.77</v>
      </c>
      <c r="J116" s="90">
        <f>Plan5!F116</f>
        <v>24.5</v>
      </c>
      <c r="K116" s="91">
        <f t="shared" si="7"/>
        <v>13.91</v>
      </c>
      <c r="L116" s="91">
        <f t="shared" si="8"/>
        <v>70.68</v>
      </c>
    </row>
    <row r="117" spans="1:12" ht="10.5">
      <c r="A117" s="18" t="s">
        <v>14</v>
      </c>
      <c r="B117" s="44" t="s">
        <v>5</v>
      </c>
      <c r="C117" s="48"/>
      <c r="D117" s="99">
        <f>Reajuste!F117</f>
        <v>262.94</v>
      </c>
      <c r="E117" s="101">
        <v>15</v>
      </c>
      <c r="F117" s="100">
        <f aca="true" t="shared" si="9" ref="F117:F148">D117*E117%</f>
        <v>39.44</v>
      </c>
      <c r="G117" s="19">
        <f>Plan5!C117</f>
        <v>19.543988</v>
      </c>
      <c r="H117" s="89">
        <f>Plan5!D117</f>
        <v>28.131595</v>
      </c>
      <c r="I117" s="20">
        <f t="shared" si="6"/>
        <v>56.77</v>
      </c>
      <c r="J117" s="90">
        <f>Plan5!F117</f>
        <v>24.5</v>
      </c>
      <c r="K117" s="91">
        <f t="shared" si="7"/>
        <v>13.91</v>
      </c>
      <c r="L117" s="91">
        <f t="shared" si="8"/>
        <v>70.68</v>
      </c>
    </row>
    <row r="118" spans="1:12" ht="10.5">
      <c r="A118" s="18">
        <v>36161</v>
      </c>
      <c r="B118" s="44" t="s">
        <v>5</v>
      </c>
      <c r="C118" s="48"/>
      <c r="D118" s="99">
        <f>Reajuste!F118</f>
        <v>262.94</v>
      </c>
      <c r="E118" s="101">
        <v>15</v>
      </c>
      <c r="F118" s="100">
        <f t="shared" si="9"/>
        <v>39.44</v>
      </c>
      <c r="G118" s="19">
        <f>Plan5!C118</f>
        <v>19.626072</v>
      </c>
      <c r="H118" s="89">
        <f>Plan5!D118</f>
        <v>28.131595</v>
      </c>
      <c r="I118" s="20">
        <f t="shared" si="6"/>
        <v>56.53</v>
      </c>
      <c r="J118" s="90">
        <f>Plan5!F118</f>
        <v>24</v>
      </c>
      <c r="K118" s="91">
        <f t="shared" si="7"/>
        <v>13.57</v>
      </c>
      <c r="L118" s="91">
        <f t="shared" si="8"/>
        <v>70.1</v>
      </c>
    </row>
    <row r="119" spans="1:12" ht="10.5">
      <c r="A119" s="18">
        <v>36192</v>
      </c>
      <c r="B119" s="44" t="s">
        <v>5</v>
      </c>
      <c r="C119" s="48"/>
      <c r="D119" s="99">
        <f>Reajuste!F119</f>
        <v>262.94</v>
      </c>
      <c r="E119" s="101">
        <v>15</v>
      </c>
      <c r="F119" s="100">
        <f t="shared" si="9"/>
        <v>39.44</v>
      </c>
      <c r="G119" s="19">
        <f>Plan5!C119</f>
        <v>19.753641</v>
      </c>
      <c r="H119" s="89">
        <f>Plan5!D119</f>
        <v>28.131595</v>
      </c>
      <c r="I119" s="20">
        <f t="shared" si="6"/>
        <v>56.17</v>
      </c>
      <c r="J119" s="90">
        <f>Plan5!F119</f>
        <v>23.5</v>
      </c>
      <c r="K119" s="91">
        <f t="shared" si="7"/>
        <v>13.2</v>
      </c>
      <c r="L119" s="91">
        <f t="shared" si="8"/>
        <v>69.37</v>
      </c>
    </row>
    <row r="120" spans="1:12" ht="10.5">
      <c r="A120" s="18">
        <v>36220</v>
      </c>
      <c r="B120" s="44" t="s">
        <v>5</v>
      </c>
      <c r="C120" s="48"/>
      <c r="D120" s="99">
        <f>Reajuste!F120</f>
        <v>262.94</v>
      </c>
      <c r="E120" s="101">
        <v>15</v>
      </c>
      <c r="F120" s="100">
        <f t="shared" si="9"/>
        <v>39.44</v>
      </c>
      <c r="G120" s="19">
        <f>Plan5!C120</f>
        <v>20.008462</v>
      </c>
      <c r="H120" s="89">
        <f>Plan5!D120</f>
        <v>28.131595</v>
      </c>
      <c r="I120" s="20">
        <f t="shared" si="6"/>
        <v>55.45</v>
      </c>
      <c r="J120" s="90">
        <f>Plan5!F120</f>
        <v>23</v>
      </c>
      <c r="K120" s="91">
        <f t="shared" si="7"/>
        <v>12.75</v>
      </c>
      <c r="L120" s="91">
        <f t="shared" si="8"/>
        <v>68.2</v>
      </c>
    </row>
    <row r="121" spans="1:12" ht="10.5">
      <c r="A121" s="18">
        <v>36251</v>
      </c>
      <c r="B121" s="44" t="s">
        <v>5</v>
      </c>
      <c r="C121" s="48"/>
      <c r="D121" s="99">
        <f>Reajuste!F121</f>
        <v>262.94</v>
      </c>
      <c r="E121" s="101">
        <v>15</v>
      </c>
      <c r="F121" s="100">
        <f t="shared" si="9"/>
        <v>39.44</v>
      </c>
      <c r="G121" s="19">
        <f>Plan5!C121</f>
        <v>20.26457</v>
      </c>
      <c r="H121" s="89">
        <f>Plan5!D121</f>
        <v>28.131595</v>
      </c>
      <c r="I121" s="20">
        <f t="shared" si="6"/>
        <v>54.75</v>
      </c>
      <c r="J121" s="90">
        <f>Plan5!F121</f>
        <v>22.5</v>
      </c>
      <c r="K121" s="91">
        <f t="shared" si="7"/>
        <v>12.32</v>
      </c>
      <c r="L121" s="91">
        <f t="shared" si="8"/>
        <v>67.07</v>
      </c>
    </row>
    <row r="122" spans="1:12" ht="10.5">
      <c r="A122" s="18">
        <v>36281</v>
      </c>
      <c r="B122" s="44" t="s">
        <v>5</v>
      </c>
      <c r="C122" s="48"/>
      <c r="D122" s="99">
        <f>Reajuste!F122</f>
        <v>262.94</v>
      </c>
      <c r="E122" s="101">
        <v>15</v>
      </c>
      <c r="F122" s="100">
        <f t="shared" si="9"/>
        <v>39.44</v>
      </c>
      <c r="G122" s="19">
        <f>Plan5!C122</f>
        <v>20.359813</v>
      </c>
      <c r="H122" s="89">
        <f>Plan5!D122</f>
        <v>28.131595</v>
      </c>
      <c r="I122" s="20">
        <f t="shared" si="6"/>
        <v>54.5</v>
      </c>
      <c r="J122" s="90">
        <f>Plan5!F122</f>
        <v>22</v>
      </c>
      <c r="K122" s="91">
        <f t="shared" si="7"/>
        <v>11.99</v>
      </c>
      <c r="L122" s="91">
        <f t="shared" si="8"/>
        <v>66.49</v>
      </c>
    </row>
    <row r="123" spans="1:12" ht="10.5">
      <c r="A123" s="18">
        <v>36312</v>
      </c>
      <c r="B123" s="44" t="s">
        <v>5</v>
      </c>
      <c r="C123" s="48"/>
      <c r="D123" s="99">
        <f>Reajuste!F123</f>
        <v>275.06</v>
      </c>
      <c r="E123" s="101">
        <v>15</v>
      </c>
      <c r="F123" s="100">
        <f t="shared" si="9"/>
        <v>41.26</v>
      </c>
      <c r="G123" s="19">
        <f>Plan5!C123</f>
        <v>20.369992</v>
      </c>
      <c r="H123" s="89">
        <f>Plan5!D123</f>
        <v>28.131595</v>
      </c>
      <c r="I123" s="20">
        <f t="shared" si="6"/>
        <v>56.98</v>
      </c>
      <c r="J123" s="90">
        <f>Plan5!F123</f>
        <v>21.5</v>
      </c>
      <c r="K123" s="91">
        <f t="shared" si="7"/>
        <v>12.25</v>
      </c>
      <c r="L123" s="91">
        <f t="shared" si="8"/>
        <v>69.23</v>
      </c>
    </row>
    <row r="124" spans="1:12" ht="10.5">
      <c r="A124" s="18">
        <v>36342</v>
      </c>
      <c r="B124" s="44" t="s">
        <v>5</v>
      </c>
      <c r="C124" s="48"/>
      <c r="D124" s="99">
        <f>Reajuste!F124</f>
        <v>275.06</v>
      </c>
      <c r="E124" s="101">
        <v>15</v>
      </c>
      <c r="F124" s="100">
        <f t="shared" si="9"/>
        <v>41.26</v>
      </c>
      <c r="G124" s="19">
        <f>Plan5!C124</f>
        <v>20.38425</v>
      </c>
      <c r="H124" s="89">
        <f>Plan5!D124</f>
        <v>28.131595</v>
      </c>
      <c r="I124" s="20">
        <f t="shared" si="6"/>
        <v>56.94</v>
      </c>
      <c r="J124" s="90">
        <f>Plan5!F124</f>
        <v>21</v>
      </c>
      <c r="K124" s="91">
        <f t="shared" si="7"/>
        <v>11.96</v>
      </c>
      <c r="L124" s="91">
        <f t="shared" si="8"/>
        <v>68.9</v>
      </c>
    </row>
    <row r="125" spans="1:12" ht="10.5">
      <c r="A125" s="18">
        <v>36373</v>
      </c>
      <c r="B125" s="44" t="s">
        <v>5</v>
      </c>
      <c r="C125" s="48"/>
      <c r="D125" s="99">
        <f>Reajuste!F125</f>
        <v>275.06</v>
      </c>
      <c r="E125" s="101">
        <v>15</v>
      </c>
      <c r="F125" s="100">
        <f t="shared" si="9"/>
        <v>41.26</v>
      </c>
      <c r="G125" s="19">
        <f>Plan5!C125</f>
        <v>20.535093</v>
      </c>
      <c r="H125" s="89">
        <f>Plan5!D125</f>
        <v>28.131595</v>
      </c>
      <c r="I125" s="20">
        <f t="shared" si="6"/>
        <v>56.52</v>
      </c>
      <c r="J125" s="90">
        <f>Plan5!F125</f>
        <v>20.5</v>
      </c>
      <c r="K125" s="91">
        <f t="shared" si="7"/>
        <v>11.59</v>
      </c>
      <c r="L125" s="91">
        <f t="shared" si="8"/>
        <v>68.11</v>
      </c>
    </row>
    <row r="126" spans="1:12" ht="10.5">
      <c r="A126" s="18">
        <v>36404</v>
      </c>
      <c r="B126" s="44" t="s">
        <v>5</v>
      </c>
      <c r="C126" s="48"/>
      <c r="D126" s="99">
        <f>Reajuste!F126</f>
        <v>275.06</v>
      </c>
      <c r="E126" s="101">
        <v>15</v>
      </c>
      <c r="F126" s="100">
        <f t="shared" si="9"/>
        <v>41.26</v>
      </c>
      <c r="G126" s="19">
        <f>Plan5!C126</f>
        <v>20.648036</v>
      </c>
      <c r="H126" s="89">
        <f>Plan5!D126</f>
        <v>28.131595</v>
      </c>
      <c r="I126" s="20">
        <f t="shared" si="6"/>
        <v>56.21</v>
      </c>
      <c r="J126" s="90">
        <f>Plan5!F126</f>
        <v>20</v>
      </c>
      <c r="K126" s="91">
        <f t="shared" si="7"/>
        <v>11.24</v>
      </c>
      <c r="L126" s="91">
        <f t="shared" si="8"/>
        <v>67.45</v>
      </c>
    </row>
    <row r="127" spans="1:12" ht="10.5">
      <c r="A127" s="18">
        <v>36434</v>
      </c>
      <c r="B127" s="44" t="s">
        <v>5</v>
      </c>
      <c r="C127" s="48"/>
      <c r="D127" s="99">
        <f>Reajuste!F127</f>
        <v>275.06</v>
      </c>
      <c r="E127" s="101">
        <v>15</v>
      </c>
      <c r="F127" s="100">
        <f t="shared" si="9"/>
        <v>41.26</v>
      </c>
      <c r="G127" s="19">
        <f>Plan5!C127</f>
        <v>20.728563</v>
      </c>
      <c r="H127" s="89">
        <f>Plan5!D127</f>
        <v>28.131595</v>
      </c>
      <c r="I127" s="20">
        <f t="shared" si="6"/>
        <v>56</v>
      </c>
      <c r="J127" s="90">
        <f>Plan5!F127</f>
        <v>19.5</v>
      </c>
      <c r="K127" s="91">
        <f t="shared" si="7"/>
        <v>10.92</v>
      </c>
      <c r="L127" s="91">
        <f t="shared" si="8"/>
        <v>66.92</v>
      </c>
    </row>
    <row r="128" spans="1:12" ht="10.5">
      <c r="A128" s="18">
        <v>36465</v>
      </c>
      <c r="B128" s="44" t="s">
        <v>5</v>
      </c>
      <c r="C128" s="48"/>
      <c r="D128" s="99">
        <f>Reajuste!F128</f>
        <v>275.06</v>
      </c>
      <c r="E128" s="101">
        <v>15</v>
      </c>
      <c r="F128" s="100">
        <f t="shared" si="9"/>
        <v>41.26</v>
      </c>
      <c r="G128" s="19">
        <f>Plan5!C128</f>
        <v>20.927557</v>
      </c>
      <c r="H128" s="89">
        <f>Plan5!D128</f>
        <v>28.131595</v>
      </c>
      <c r="I128" s="20">
        <f t="shared" si="6"/>
        <v>55.46</v>
      </c>
      <c r="J128" s="90">
        <f>Plan5!F128</f>
        <v>19</v>
      </c>
      <c r="K128" s="91">
        <f t="shared" si="7"/>
        <v>10.54</v>
      </c>
      <c r="L128" s="91">
        <f t="shared" si="8"/>
        <v>66</v>
      </c>
    </row>
    <row r="129" spans="1:12" ht="10.5">
      <c r="A129" s="18">
        <v>36495</v>
      </c>
      <c r="B129" s="44" t="s">
        <v>5</v>
      </c>
      <c r="C129" s="48"/>
      <c r="D129" s="99">
        <f>Reajuste!F129</f>
        <v>275.06</v>
      </c>
      <c r="E129" s="101">
        <v>15</v>
      </c>
      <c r="F129" s="100">
        <f t="shared" si="9"/>
        <v>41.26</v>
      </c>
      <c r="G129" s="19">
        <f>Plan5!C129</f>
        <v>21.124276</v>
      </c>
      <c r="H129" s="89">
        <f>Plan5!D129</f>
        <v>28.131595</v>
      </c>
      <c r="I129" s="20">
        <f t="shared" si="6"/>
        <v>54.95</v>
      </c>
      <c r="J129" s="90">
        <f>Plan5!F129</f>
        <v>18.5</v>
      </c>
      <c r="K129" s="91">
        <f t="shared" si="7"/>
        <v>10.17</v>
      </c>
      <c r="L129" s="91">
        <f t="shared" si="8"/>
        <v>65.12</v>
      </c>
    </row>
    <row r="130" spans="1:12" ht="10.5">
      <c r="A130" s="18" t="s">
        <v>22</v>
      </c>
      <c r="B130" s="44" t="s">
        <v>5</v>
      </c>
      <c r="C130" s="48"/>
      <c r="D130" s="99">
        <f>Reajuste!F130</f>
        <v>275.06</v>
      </c>
      <c r="E130" s="101">
        <v>15</v>
      </c>
      <c r="F130" s="100">
        <f t="shared" si="9"/>
        <v>41.26</v>
      </c>
      <c r="G130" s="19">
        <f>Plan5!C130</f>
        <v>21.124276</v>
      </c>
      <c r="H130" s="89">
        <f>Plan5!D130</f>
        <v>28.131595</v>
      </c>
      <c r="I130" s="20">
        <f t="shared" si="6"/>
        <v>54.95</v>
      </c>
      <c r="J130" s="90">
        <f>Plan5!F130</f>
        <v>18.5</v>
      </c>
      <c r="K130" s="91">
        <f t="shared" si="7"/>
        <v>10.17</v>
      </c>
      <c r="L130" s="91">
        <f t="shared" si="8"/>
        <v>65.12</v>
      </c>
    </row>
    <row r="131" spans="1:12" ht="10.5">
      <c r="A131" s="18">
        <v>36526</v>
      </c>
      <c r="B131" s="44" t="s">
        <v>5</v>
      </c>
      <c r="C131" s="48"/>
      <c r="D131" s="99">
        <f>Reajuste!F131</f>
        <v>275.06</v>
      </c>
      <c r="E131" s="101">
        <v>15</v>
      </c>
      <c r="F131" s="100">
        <f t="shared" si="9"/>
        <v>41.26</v>
      </c>
      <c r="G131" s="19">
        <f>Plan5!C131</f>
        <v>21.280595</v>
      </c>
      <c r="H131" s="89">
        <f>Plan5!D131</f>
        <v>28.131595</v>
      </c>
      <c r="I131" s="20">
        <f t="shared" si="6"/>
        <v>54.54</v>
      </c>
      <c r="J131" s="90">
        <f>Plan5!F131</f>
        <v>18</v>
      </c>
      <c r="K131" s="91">
        <f t="shared" si="7"/>
        <v>9.82</v>
      </c>
      <c r="L131" s="91">
        <f t="shared" si="8"/>
        <v>64.36</v>
      </c>
    </row>
    <row r="132" spans="1:12" ht="10.5">
      <c r="A132" s="18">
        <v>36557</v>
      </c>
      <c r="B132" s="44" t="s">
        <v>5</v>
      </c>
      <c r="C132" s="48"/>
      <c r="D132" s="99">
        <f>Reajuste!F132</f>
        <v>275.06</v>
      </c>
      <c r="E132" s="101">
        <v>15</v>
      </c>
      <c r="F132" s="100">
        <f t="shared" si="9"/>
        <v>41.26</v>
      </c>
      <c r="G132" s="19">
        <f>Plan5!C132</f>
        <v>21.410406</v>
      </c>
      <c r="H132" s="89">
        <f>Plan5!D132</f>
        <v>28.131595</v>
      </c>
      <c r="I132" s="20">
        <f t="shared" si="6"/>
        <v>54.21</v>
      </c>
      <c r="J132" s="90">
        <f>Plan5!F132</f>
        <v>17.5</v>
      </c>
      <c r="K132" s="91">
        <f>I132*J132%</f>
        <v>9.49</v>
      </c>
      <c r="L132" s="91">
        <f>I132+K132</f>
        <v>63.7</v>
      </c>
    </row>
    <row r="133" spans="1:12" ht="10.5">
      <c r="A133" s="18">
        <v>36586</v>
      </c>
      <c r="B133" s="44" t="s">
        <v>5</v>
      </c>
      <c r="C133" s="48"/>
      <c r="D133" s="99">
        <f>Reajuste!F133</f>
        <v>275.06</v>
      </c>
      <c r="E133" s="101">
        <v>15</v>
      </c>
      <c r="F133" s="100">
        <f t="shared" si="9"/>
        <v>41.26</v>
      </c>
      <c r="G133" s="19">
        <f>Plan5!C133</f>
        <v>21.421111</v>
      </c>
      <c r="H133" s="89">
        <f>Plan5!D133</f>
        <v>28.131595</v>
      </c>
      <c r="I133" s="20">
        <f t="shared" si="6"/>
        <v>54.19</v>
      </c>
      <c r="J133" s="90">
        <f>Plan5!F133</f>
        <v>17</v>
      </c>
      <c r="K133" s="91">
        <f>I133*J133%</f>
        <v>9.21</v>
      </c>
      <c r="L133" s="91">
        <f>I133+K133</f>
        <v>63.4</v>
      </c>
    </row>
    <row r="134" spans="1:12" ht="10.5">
      <c r="A134" s="18">
        <v>36617</v>
      </c>
      <c r="B134" s="44" t="s">
        <v>5</v>
      </c>
      <c r="C134" s="48"/>
      <c r="D134" s="99">
        <f>Reajuste!F134</f>
        <v>275.06</v>
      </c>
      <c r="E134" s="101">
        <v>15</v>
      </c>
      <c r="F134" s="100">
        <f t="shared" si="9"/>
        <v>41.26</v>
      </c>
      <c r="G134" s="19">
        <f>Plan5!C134</f>
        <v>21.448958</v>
      </c>
      <c r="H134" s="89">
        <f>Plan5!D134</f>
        <v>28.131595</v>
      </c>
      <c r="I134" s="20">
        <f t="shared" si="6"/>
        <v>54.11</v>
      </c>
      <c r="J134" s="90">
        <f>Plan5!F134</f>
        <v>16.5</v>
      </c>
      <c r="K134" s="91">
        <f>I134*J134%</f>
        <v>8.93</v>
      </c>
      <c r="L134" s="91">
        <f>I134+K134</f>
        <v>63.04</v>
      </c>
    </row>
    <row r="135" spans="1:12" ht="10.5">
      <c r="A135" s="18">
        <v>36647</v>
      </c>
      <c r="B135" s="44" t="s">
        <v>5</v>
      </c>
      <c r="C135" s="48"/>
      <c r="D135" s="99">
        <f>Reajuste!F135</f>
        <v>275.06</v>
      </c>
      <c r="E135" s="101">
        <v>15</v>
      </c>
      <c r="F135" s="100">
        <f t="shared" si="9"/>
        <v>41.26</v>
      </c>
      <c r="G135" s="19">
        <f>Plan5!C135</f>
        <v>21.468262</v>
      </c>
      <c r="H135" s="89">
        <f>Plan5!D135</f>
        <v>28.131595</v>
      </c>
      <c r="I135" s="20">
        <f t="shared" si="6"/>
        <v>54.07</v>
      </c>
      <c r="J135" s="90">
        <f>Plan5!F135</f>
        <v>16</v>
      </c>
      <c r="K135" s="91">
        <f aca="true" t="shared" si="10" ref="K135:K148">I135*J135%</f>
        <v>8.65</v>
      </c>
      <c r="L135" s="91">
        <f aca="true" t="shared" si="11" ref="L135:L148">I135+K135</f>
        <v>62.72</v>
      </c>
    </row>
    <row r="136" spans="1:12" ht="10.5">
      <c r="A136" s="18">
        <v>36678</v>
      </c>
      <c r="B136" s="44" t="s">
        <v>5</v>
      </c>
      <c r="C136" s="48"/>
      <c r="D136" s="99">
        <f>Reajuste!F136</f>
        <v>291.04</v>
      </c>
      <c r="E136" s="101">
        <v>15</v>
      </c>
      <c r="F136" s="100">
        <f t="shared" si="9"/>
        <v>43.66</v>
      </c>
      <c r="G136" s="19">
        <f>Plan5!C136</f>
        <v>21.457527</v>
      </c>
      <c r="H136" s="89">
        <f>Plan5!D136</f>
        <v>28.131595</v>
      </c>
      <c r="I136" s="20">
        <f t="shared" si="6"/>
        <v>57.24</v>
      </c>
      <c r="J136" s="90">
        <f>Plan5!F136</f>
        <v>15.5</v>
      </c>
      <c r="K136" s="91">
        <f t="shared" si="10"/>
        <v>8.87</v>
      </c>
      <c r="L136" s="91">
        <f t="shared" si="11"/>
        <v>66.11</v>
      </c>
    </row>
    <row r="137" spans="1:12" ht="10.5">
      <c r="A137" s="18">
        <v>36708</v>
      </c>
      <c r="B137" s="44" t="s">
        <v>5</v>
      </c>
      <c r="C137" s="48"/>
      <c r="D137" s="99">
        <f>Reajuste!F137</f>
        <v>291.04</v>
      </c>
      <c r="E137" s="101">
        <v>15</v>
      </c>
      <c r="F137" s="100">
        <f t="shared" si="9"/>
        <v>43.66</v>
      </c>
      <c r="G137" s="19">
        <f>Plan5!C137</f>
        <v>21.521899</v>
      </c>
      <c r="H137" s="89">
        <f>Plan5!D137</f>
        <v>28.131595</v>
      </c>
      <c r="I137" s="20">
        <f t="shared" si="6"/>
        <v>57.07</v>
      </c>
      <c r="J137" s="90">
        <f>Plan5!F137</f>
        <v>15</v>
      </c>
      <c r="K137" s="91">
        <f t="shared" si="10"/>
        <v>8.56</v>
      </c>
      <c r="L137" s="91">
        <f t="shared" si="11"/>
        <v>65.63</v>
      </c>
    </row>
    <row r="138" spans="1:12" ht="10.5">
      <c r="A138" s="18">
        <v>36739</v>
      </c>
      <c r="B138" s="44" t="s">
        <v>5</v>
      </c>
      <c r="C138" s="48"/>
      <c r="D138" s="99">
        <f>Reajuste!F138</f>
        <v>291.04</v>
      </c>
      <c r="E138" s="101">
        <v>15</v>
      </c>
      <c r="F138" s="100">
        <f t="shared" si="9"/>
        <v>43.66</v>
      </c>
      <c r="G138" s="19">
        <f>Plan5!C138</f>
        <v>21.821053</v>
      </c>
      <c r="H138" s="89">
        <f>Plan5!D138</f>
        <v>28.131595</v>
      </c>
      <c r="I138" s="20">
        <f t="shared" si="6"/>
        <v>56.29</v>
      </c>
      <c r="J138" s="90">
        <f>Plan5!F138</f>
        <v>14.5</v>
      </c>
      <c r="K138" s="91">
        <f t="shared" si="10"/>
        <v>8.16</v>
      </c>
      <c r="L138" s="91">
        <f t="shared" si="11"/>
        <v>64.45</v>
      </c>
    </row>
    <row r="139" spans="1:12" ht="10.5">
      <c r="A139" s="18">
        <v>36770</v>
      </c>
      <c r="B139" s="44" t="s">
        <v>5</v>
      </c>
      <c r="C139" s="48"/>
      <c r="D139" s="99">
        <f>Reajuste!F139</f>
        <v>291.04</v>
      </c>
      <c r="E139" s="101">
        <v>15</v>
      </c>
      <c r="F139" s="100">
        <f t="shared" si="9"/>
        <v>43.66</v>
      </c>
      <c r="G139" s="19">
        <f>Plan5!C139</f>
        <v>22.085087</v>
      </c>
      <c r="H139" s="89">
        <f>Plan5!D139</f>
        <v>28.131595</v>
      </c>
      <c r="I139" s="20">
        <f t="shared" si="6"/>
        <v>55.61</v>
      </c>
      <c r="J139" s="90">
        <f>Plan5!F139</f>
        <v>14</v>
      </c>
      <c r="K139" s="91">
        <f t="shared" si="10"/>
        <v>7.79</v>
      </c>
      <c r="L139" s="91">
        <f t="shared" si="11"/>
        <v>63.4</v>
      </c>
    </row>
    <row r="140" spans="1:12" ht="10.5">
      <c r="A140" s="18">
        <v>36800</v>
      </c>
      <c r="B140" s="44" t="s">
        <v>5</v>
      </c>
      <c r="C140" s="48"/>
      <c r="D140" s="99">
        <f>Reajuste!F140</f>
        <v>291.04</v>
      </c>
      <c r="E140" s="101">
        <v>15</v>
      </c>
      <c r="F140" s="100">
        <f t="shared" si="9"/>
        <v>43.66</v>
      </c>
      <c r="G140" s="19">
        <f>Plan5!C140</f>
        <v>22.180052</v>
      </c>
      <c r="H140" s="89">
        <f>Plan5!D140</f>
        <v>28.131595</v>
      </c>
      <c r="I140" s="20">
        <f t="shared" si="6"/>
        <v>55.38</v>
      </c>
      <c r="J140" s="90">
        <f>Plan5!F140</f>
        <v>13.5</v>
      </c>
      <c r="K140" s="91">
        <f t="shared" si="10"/>
        <v>7.48</v>
      </c>
      <c r="L140" s="91">
        <f t="shared" si="11"/>
        <v>62.86</v>
      </c>
    </row>
    <row r="141" spans="1:12" ht="10.5">
      <c r="A141" s="18">
        <v>36831</v>
      </c>
      <c r="B141" s="44" t="s">
        <v>5</v>
      </c>
      <c r="C141" s="48"/>
      <c r="D141" s="99">
        <f>Reajuste!F141</f>
        <v>291.04</v>
      </c>
      <c r="E141" s="101">
        <v>15</v>
      </c>
      <c r="F141" s="100">
        <f t="shared" si="9"/>
        <v>43.66</v>
      </c>
      <c r="G141" s="19">
        <f>Plan5!C141</f>
        <v>22.21554</v>
      </c>
      <c r="H141" s="89">
        <f>Plan5!D141</f>
        <v>28.131595</v>
      </c>
      <c r="I141" s="20">
        <f t="shared" si="6"/>
        <v>55.29</v>
      </c>
      <c r="J141" s="90">
        <f>Plan5!F141</f>
        <v>13</v>
      </c>
      <c r="K141" s="91">
        <f t="shared" si="10"/>
        <v>7.19</v>
      </c>
      <c r="L141" s="91">
        <f t="shared" si="11"/>
        <v>62.48</v>
      </c>
    </row>
    <row r="142" spans="1:12" ht="10.5">
      <c r="A142" s="18">
        <v>36861</v>
      </c>
      <c r="B142" s="44" t="s">
        <v>5</v>
      </c>
      <c r="C142" s="48"/>
      <c r="D142" s="99">
        <f>Reajuste!F142</f>
        <v>291.04</v>
      </c>
      <c r="E142" s="101">
        <v>15</v>
      </c>
      <c r="F142" s="100">
        <f t="shared" si="9"/>
        <v>43.66</v>
      </c>
      <c r="G142" s="19">
        <f>Plan5!C142</f>
        <v>22.279965</v>
      </c>
      <c r="H142" s="89">
        <f>Plan5!D142</f>
        <v>28.131595</v>
      </c>
      <c r="I142" s="20">
        <f t="shared" si="6"/>
        <v>55.13</v>
      </c>
      <c r="J142" s="90">
        <f>Plan5!F142</f>
        <v>12.5</v>
      </c>
      <c r="K142" s="91">
        <f t="shared" si="10"/>
        <v>6.89</v>
      </c>
      <c r="L142" s="91">
        <f t="shared" si="11"/>
        <v>62.02</v>
      </c>
    </row>
    <row r="143" spans="1:12" ht="10.5">
      <c r="A143" s="18" t="s">
        <v>28</v>
      </c>
      <c r="B143" s="44" t="s">
        <v>5</v>
      </c>
      <c r="C143" s="48"/>
      <c r="D143" s="99">
        <f>Reajuste!F143</f>
        <v>291.04</v>
      </c>
      <c r="E143" s="101">
        <v>15</v>
      </c>
      <c r="F143" s="100">
        <f t="shared" si="9"/>
        <v>43.66</v>
      </c>
      <c r="G143" s="19">
        <f>Plan5!C143</f>
        <v>22.279965</v>
      </c>
      <c r="H143" s="89">
        <f>Plan5!D143</f>
        <v>28.131595</v>
      </c>
      <c r="I143" s="20">
        <f t="shared" si="6"/>
        <v>55.13</v>
      </c>
      <c r="J143" s="90">
        <f>Plan5!F143</f>
        <v>12.5</v>
      </c>
      <c r="K143" s="91">
        <f t="shared" si="10"/>
        <v>6.89</v>
      </c>
      <c r="L143" s="91">
        <f t="shared" si="11"/>
        <v>62.02</v>
      </c>
    </row>
    <row r="144" spans="1:12" ht="10.5">
      <c r="A144" s="18">
        <v>36892</v>
      </c>
      <c r="B144" s="44" t="s">
        <v>5</v>
      </c>
      <c r="C144" s="48"/>
      <c r="D144" s="99">
        <f>Reajuste!F144</f>
        <v>291.04</v>
      </c>
      <c r="E144" s="101">
        <v>15</v>
      </c>
      <c r="F144" s="100">
        <f t="shared" si="9"/>
        <v>43.66</v>
      </c>
      <c r="G144" s="19">
        <f>Plan5!C144</f>
        <v>22.402504</v>
      </c>
      <c r="H144" s="89">
        <f>Plan5!D144</f>
        <v>28.131595</v>
      </c>
      <c r="I144" s="20">
        <f t="shared" si="6"/>
        <v>54.83</v>
      </c>
      <c r="J144" s="90">
        <f>Plan5!F144</f>
        <v>12</v>
      </c>
      <c r="K144" s="91">
        <f t="shared" si="10"/>
        <v>6.58</v>
      </c>
      <c r="L144" s="91">
        <f t="shared" si="11"/>
        <v>61.41</v>
      </c>
    </row>
    <row r="145" spans="1:12" ht="10.5">
      <c r="A145" s="18">
        <v>36923</v>
      </c>
      <c r="B145" s="44" t="s">
        <v>5</v>
      </c>
      <c r="C145" s="48"/>
      <c r="D145" s="99">
        <f>Reajuste!F145</f>
        <v>291.04</v>
      </c>
      <c r="E145" s="101">
        <v>15</v>
      </c>
      <c r="F145" s="100">
        <f t="shared" si="9"/>
        <v>43.66</v>
      </c>
      <c r="G145" s="19">
        <f>Plan5!C145</f>
        <v>22.575003</v>
      </c>
      <c r="H145" s="89">
        <f>Plan5!D145</f>
        <v>28.131595</v>
      </c>
      <c r="I145" s="20">
        <f t="shared" si="6"/>
        <v>54.41</v>
      </c>
      <c r="J145" s="90">
        <f>Plan5!F145</f>
        <v>11.5</v>
      </c>
      <c r="K145" s="91">
        <f t="shared" si="10"/>
        <v>6.26</v>
      </c>
      <c r="L145" s="91">
        <f t="shared" si="11"/>
        <v>60.67</v>
      </c>
    </row>
    <row r="146" spans="1:12" ht="10.5">
      <c r="A146" s="18">
        <v>36951</v>
      </c>
      <c r="B146" s="44" t="s">
        <v>5</v>
      </c>
      <c r="C146" s="48"/>
      <c r="D146" s="99">
        <f>Reajuste!F146</f>
        <v>291.04</v>
      </c>
      <c r="E146" s="101">
        <v>15</v>
      </c>
      <c r="F146" s="100">
        <f t="shared" si="9"/>
        <v>43.66</v>
      </c>
      <c r="G146" s="19">
        <f>Plan5!C146</f>
        <v>22.68562</v>
      </c>
      <c r="H146" s="89">
        <f>Plan5!D146</f>
        <v>28.131595</v>
      </c>
      <c r="I146" s="20">
        <f t="shared" si="6"/>
        <v>54.14</v>
      </c>
      <c r="J146" s="90">
        <f>Plan5!F146</f>
        <v>11</v>
      </c>
      <c r="K146" s="91">
        <f t="shared" si="10"/>
        <v>5.96</v>
      </c>
      <c r="L146" s="91">
        <f t="shared" si="11"/>
        <v>60.1</v>
      </c>
    </row>
    <row r="147" spans="1:12" ht="10.5">
      <c r="A147" s="18">
        <v>36982</v>
      </c>
      <c r="B147" s="44" t="s">
        <v>5</v>
      </c>
      <c r="C147" s="48"/>
      <c r="D147" s="99">
        <f>Reajuste!F147</f>
        <v>291.04</v>
      </c>
      <c r="E147" s="101">
        <v>15</v>
      </c>
      <c r="F147" s="100">
        <f t="shared" si="9"/>
        <v>43.66</v>
      </c>
      <c r="G147" s="19">
        <f>Plan5!C147</f>
        <v>22.79451</v>
      </c>
      <c r="H147" s="89">
        <f>Plan5!D147</f>
        <v>28.131595</v>
      </c>
      <c r="I147" s="20">
        <f t="shared" si="6"/>
        <v>53.88</v>
      </c>
      <c r="J147" s="90">
        <f>Plan5!F147</f>
        <v>10.5</v>
      </c>
      <c r="K147" s="91">
        <f t="shared" si="10"/>
        <v>5.66</v>
      </c>
      <c r="L147" s="91">
        <f t="shared" si="11"/>
        <v>59.54</v>
      </c>
    </row>
    <row r="148" spans="1:12" ht="10.5">
      <c r="A148" s="18">
        <v>37013</v>
      </c>
      <c r="B148" s="44" t="s">
        <v>5</v>
      </c>
      <c r="C148" s="48"/>
      <c r="D148" s="99">
        <f>Reajuste!F148</f>
        <v>291.04</v>
      </c>
      <c r="E148" s="101">
        <v>15</v>
      </c>
      <c r="F148" s="100">
        <f t="shared" si="9"/>
        <v>43.66</v>
      </c>
      <c r="G148" s="19">
        <f>Plan5!C148</f>
        <v>22.985983</v>
      </c>
      <c r="H148" s="89">
        <f>Plan5!D148</f>
        <v>28.131595</v>
      </c>
      <c r="I148" s="20">
        <f t="shared" si="6"/>
        <v>53.43</v>
      </c>
      <c r="J148" s="90">
        <f>Plan5!F148</f>
        <v>10</v>
      </c>
      <c r="K148" s="91">
        <f t="shared" si="10"/>
        <v>5.34</v>
      </c>
      <c r="L148" s="91">
        <f t="shared" si="11"/>
        <v>58.77</v>
      </c>
    </row>
    <row r="149" spans="1:12" ht="10.5">
      <c r="A149" s="18">
        <v>37044</v>
      </c>
      <c r="B149" s="44" t="s">
        <v>5</v>
      </c>
      <c r="C149" s="48"/>
      <c r="D149" s="99">
        <f>Reajuste!F149</f>
        <v>313.33</v>
      </c>
      <c r="E149" s="101">
        <v>15</v>
      </c>
      <c r="F149" s="100">
        <f aca="true" t="shared" si="12" ref="F149:F170">D149*E149%</f>
        <v>47</v>
      </c>
      <c r="G149" s="19">
        <f>Plan5!C149</f>
        <v>23.117003</v>
      </c>
      <c r="H149" s="89">
        <f>Plan5!D149</f>
        <v>28.131595</v>
      </c>
      <c r="I149" s="20">
        <f t="shared" si="6"/>
        <v>57.2</v>
      </c>
      <c r="J149" s="90">
        <f>Plan5!F149</f>
        <v>9.5</v>
      </c>
      <c r="K149" s="91">
        <f>I149*J149%</f>
        <v>5.43</v>
      </c>
      <c r="L149" s="91">
        <f>I149+K149</f>
        <v>62.63</v>
      </c>
    </row>
    <row r="150" spans="1:12" ht="10.5">
      <c r="A150" s="18">
        <v>37075</v>
      </c>
      <c r="B150" s="44" t="s">
        <v>5</v>
      </c>
      <c r="C150" s="48"/>
      <c r="D150" s="99">
        <f>Reajuste!F150</f>
        <v>313.33</v>
      </c>
      <c r="E150" s="101">
        <v>15</v>
      </c>
      <c r="F150" s="100">
        <f t="shared" si="12"/>
        <v>47</v>
      </c>
      <c r="G150" s="19">
        <f>Plan5!C150</f>
        <v>23.255705</v>
      </c>
      <c r="H150" s="89">
        <f>Plan5!D150</f>
        <v>28.131595</v>
      </c>
      <c r="I150" s="20">
        <f aca="true" t="shared" si="13" ref="I150:I170">F150/G150*H150</f>
        <v>56.85</v>
      </c>
      <c r="J150" s="90">
        <f>Plan5!F150</f>
        <v>9</v>
      </c>
      <c r="K150" s="91">
        <f>I150*J150%</f>
        <v>5.12</v>
      </c>
      <c r="L150" s="91">
        <f>I150+K150</f>
        <v>61.97</v>
      </c>
    </row>
    <row r="151" spans="1:12" ht="10.5">
      <c r="A151" s="18">
        <v>37106</v>
      </c>
      <c r="B151" s="44" t="s">
        <v>5</v>
      </c>
      <c r="C151" s="48"/>
      <c r="D151" s="99">
        <f>Reajuste!F151</f>
        <v>313.33</v>
      </c>
      <c r="E151" s="101">
        <v>15</v>
      </c>
      <c r="F151" s="100">
        <f t="shared" si="12"/>
        <v>47</v>
      </c>
      <c r="G151" s="19">
        <f>Plan5!C151</f>
        <v>23.513843</v>
      </c>
      <c r="H151" s="89">
        <f>Plan5!D151</f>
        <v>28.131595</v>
      </c>
      <c r="I151" s="20">
        <f t="shared" si="13"/>
        <v>56.23</v>
      </c>
      <c r="J151" s="90">
        <f>Plan5!F151</f>
        <v>8.5</v>
      </c>
      <c r="K151" s="91">
        <f>I151*J151%</f>
        <v>4.78</v>
      </c>
      <c r="L151" s="91">
        <f>I151+K151</f>
        <v>61.01</v>
      </c>
    </row>
    <row r="152" spans="1:12" ht="10.5">
      <c r="A152" s="18">
        <v>37137</v>
      </c>
      <c r="B152" s="44" t="s">
        <v>5</v>
      </c>
      <c r="C152" s="48"/>
      <c r="D152" s="99">
        <f>Reajuste!F152</f>
        <v>313.33</v>
      </c>
      <c r="E152" s="101">
        <v>15</v>
      </c>
      <c r="F152" s="100">
        <f t="shared" si="12"/>
        <v>47</v>
      </c>
      <c r="G152" s="19">
        <f>Plan5!C152</f>
        <v>23.699602</v>
      </c>
      <c r="H152" s="89">
        <f>Plan5!D152</f>
        <v>28.131595</v>
      </c>
      <c r="I152" s="20">
        <f t="shared" si="13"/>
        <v>55.79</v>
      </c>
      <c r="J152" s="90">
        <f>Plan5!F152</f>
        <v>8</v>
      </c>
      <c r="K152" s="91">
        <f>I152*J152%</f>
        <v>4.46</v>
      </c>
      <c r="L152" s="91">
        <f>I152+K152</f>
        <v>60.25</v>
      </c>
    </row>
    <row r="153" spans="1:12" ht="10.5">
      <c r="A153" s="18">
        <v>37168</v>
      </c>
      <c r="B153" s="44" t="s">
        <v>5</v>
      </c>
      <c r="C153" s="48"/>
      <c r="D153" s="99">
        <f>Reajuste!F153</f>
        <v>313.33</v>
      </c>
      <c r="E153" s="101">
        <v>15</v>
      </c>
      <c r="F153" s="100">
        <f t="shared" si="12"/>
        <v>47</v>
      </c>
      <c r="G153" s="19">
        <f>Plan5!C153</f>
        <v>23.80388</v>
      </c>
      <c r="H153" s="89">
        <f>Plan5!D153</f>
        <v>28.131595</v>
      </c>
      <c r="I153" s="20">
        <f t="shared" si="13"/>
        <v>55.54</v>
      </c>
      <c r="J153" s="90">
        <f>Plan5!F153</f>
        <v>7.5</v>
      </c>
      <c r="K153" s="91">
        <f>I153*J153%</f>
        <v>4.17</v>
      </c>
      <c r="L153" s="91">
        <f>I153+K153</f>
        <v>59.71</v>
      </c>
    </row>
    <row r="154" spans="1:12" ht="10.5">
      <c r="A154" s="18">
        <v>37196</v>
      </c>
      <c r="B154" s="44" t="s">
        <v>5</v>
      </c>
      <c r="C154" s="48"/>
      <c r="D154" s="99">
        <f>Reajuste!F154</f>
        <v>313.33</v>
      </c>
      <c r="E154" s="101">
        <v>15</v>
      </c>
      <c r="F154" s="100">
        <f t="shared" si="12"/>
        <v>47</v>
      </c>
      <c r="G154" s="19">
        <f>Plan5!C154</f>
        <v>24.027636</v>
      </c>
      <c r="H154" s="89">
        <f>Plan5!D154</f>
        <v>28.131595</v>
      </c>
      <c r="I154" s="20">
        <f t="shared" si="13"/>
        <v>55.03</v>
      </c>
      <c r="J154" s="90">
        <f>Plan5!F154</f>
        <v>7</v>
      </c>
      <c r="K154" s="91">
        <f aca="true" t="shared" si="14" ref="K154:K170">I154*J154%</f>
        <v>3.85</v>
      </c>
      <c r="L154" s="91">
        <f aca="true" t="shared" si="15" ref="L154:L170">I154+K154</f>
        <v>58.88</v>
      </c>
    </row>
    <row r="155" spans="1:12" ht="10.5">
      <c r="A155" s="18">
        <v>37226</v>
      </c>
      <c r="B155" s="44" t="s">
        <v>5</v>
      </c>
      <c r="C155" s="48"/>
      <c r="D155" s="99">
        <f>Reajuste!F155</f>
        <v>313.33</v>
      </c>
      <c r="E155" s="101">
        <v>15</v>
      </c>
      <c r="F155" s="100">
        <f t="shared" si="12"/>
        <v>47</v>
      </c>
      <c r="G155" s="19">
        <f>Plan5!C155</f>
        <v>24.337592</v>
      </c>
      <c r="H155" s="89">
        <f>Plan5!D155</f>
        <v>28.131595</v>
      </c>
      <c r="I155" s="20">
        <f t="shared" si="13"/>
        <v>54.33</v>
      </c>
      <c r="J155" s="90">
        <f>Plan5!F155</f>
        <v>6.5</v>
      </c>
      <c r="K155" s="91">
        <f t="shared" si="14"/>
        <v>3.53</v>
      </c>
      <c r="L155" s="91">
        <f t="shared" si="15"/>
        <v>57.86</v>
      </c>
    </row>
    <row r="156" spans="1:12" ht="10.5">
      <c r="A156" s="18" t="s">
        <v>30</v>
      </c>
      <c r="B156" s="44" t="s">
        <v>5</v>
      </c>
      <c r="C156" s="48"/>
      <c r="D156" s="99">
        <f>Reajuste!F156</f>
        <v>313.33</v>
      </c>
      <c r="E156" s="101">
        <v>15</v>
      </c>
      <c r="F156" s="100">
        <f t="shared" si="12"/>
        <v>47</v>
      </c>
      <c r="G156" s="19">
        <f>Plan5!C156</f>
        <v>24.337592</v>
      </c>
      <c r="H156" s="89">
        <f>Plan5!D156</f>
        <v>28.131595</v>
      </c>
      <c r="I156" s="20">
        <f t="shared" si="13"/>
        <v>54.33</v>
      </c>
      <c r="J156" s="90">
        <f>Plan5!F156</f>
        <v>6.5</v>
      </c>
      <c r="K156" s="91">
        <f t="shared" si="14"/>
        <v>3.53</v>
      </c>
      <c r="L156" s="91">
        <f t="shared" si="15"/>
        <v>57.86</v>
      </c>
    </row>
    <row r="157" spans="1:12" ht="10.5">
      <c r="A157" s="18">
        <v>37257</v>
      </c>
      <c r="B157" s="44" t="s">
        <v>5</v>
      </c>
      <c r="C157" s="48"/>
      <c r="D157" s="99">
        <f>Reajuste!F157</f>
        <v>313.33</v>
      </c>
      <c r="E157" s="101">
        <v>15</v>
      </c>
      <c r="F157" s="100">
        <f t="shared" si="12"/>
        <v>47</v>
      </c>
      <c r="G157" s="19">
        <f>Plan5!C157</f>
        <v>24.51769</v>
      </c>
      <c r="H157" s="89">
        <f>Plan5!D157</f>
        <v>28.131595</v>
      </c>
      <c r="I157" s="20">
        <f t="shared" si="13"/>
        <v>53.93</v>
      </c>
      <c r="J157" s="90">
        <f>Plan5!F157</f>
        <v>6</v>
      </c>
      <c r="K157" s="91">
        <f t="shared" si="14"/>
        <v>3.24</v>
      </c>
      <c r="L157" s="91">
        <f t="shared" si="15"/>
        <v>57.17</v>
      </c>
    </row>
    <row r="158" spans="1:12" ht="10.5">
      <c r="A158" s="18">
        <v>37288</v>
      </c>
      <c r="B158" s="44" t="s">
        <v>5</v>
      </c>
      <c r="C158" s="48"/>
      <c r="D158" s="99">
        <f>Reajuste!F158</f>
        <v>313.33</v>
      </c>
      <c r="E158" s="101">
        <v>15</v>
      </c>
      <c r="F158" s="100">
        <f t="shared" si="12"/>
        <v>47</v>
      </c>
      <c r="G158" s="19">
        <f>Plan5!C158</f>
        <v>24.780029</v>
      </c>
      <c r="H158" s="89">
        <f>Plan5!D158</f>
        <v>28.131595</v>
      </c>
      <c r="I158" s="20">
        <f t="shared" si="13"/>
        <v>53.36</v>
      </c>
      <c r="J158" s="90">
        <f>Plan5!F158</f>
        <v>5.5</v>
      </c>
      <c r="K158" s="91">
        <f t="shared" si="14"/>
        <v>2.93</v>
      </c>
      <c r="L158" s="91">
        <f t="shared" si="15"/>
        <v>56.29</v>
      </c>
    </row>
    <row r="159" spans="1:12" ht="10.5">
      <c r="A159" s="18">
        <v>37316</v>
      </c>
      <c r="B159" s="44" t="s">
        <v>5</v>
      </c>
      <c r="C159" s="48"/>
      <c r="D159" s="99">
        <f>Reajuste!F159</f>
        <v>313.33</v>
      </c>
      <c r="E159" s="101">
        <v>15</v>
      </c>
      <c r="F159" s="100">
        <f t="shared" si="12"/>
        <v>47</v>
      </c>
      <c r="G159" s="19">
        <f>Plan5!C159</f>
        <v>24.856847</v>
      </c>
      <c r="H159" s="89">
        <f>Plan5!D159</f>
        <v>28.131595</v>
      </c>
      <c r="I159" s="20">
        <f t="shared" si="13"/>
        <v>53.19</v>
      </c>
      <c r="J159" s="90">
        <f>Plan5!F159</f>
        <v>5</v>
      </c>
      <c r="K159" s="91">
        <f t="shared" si="14"/>
        <v>2.66</v>
      </c>
      <c r="L159" s="91">
        <f t="shared" si="15"/>
        <v>55.85</v>
      </c>
    </row>
    <row r="160" spans="1:12" ht="10.5">
      <c r="A160" s="18">
        <v>37347</v>
      </c>
      <c r="B160" s="44" t="s">
        <v>5</v>
      </c>
      <c r="C160" s="48"/>
      <c r="D160" s="99">
        <f>Reajuste!F160</f>
        <v>313.33</v>
      </c>
      <c r="E160" s="101">
        <v>15</v>
      </c>
      <c r="F160" s="100">
        <f t="shared" si="12"/>
        <v>47</v>
      </c>
      <c r="G160" s="19">
        <f>Plan5!C160</f>
        <v>25.010959</v>
      </c>
      <c r="H160" s="89">
        <f>Plan5!D160</f>
        <v>28.131595</v>
      </c>
      <c r="I160" s="20">
        <f t="shared" si="13"/>
        <v>52.86</v>
      </c>
      <c r="J160" s="90">
        <f>Plan5!F160</f>
        <v>4.5</v>
      </c>
      <c r="K160" s="91">
        <f t="shared" si="14"/>
        <v>2.38</v>
      </c>
      <c r="L160" s="91">
        <f t="shared" si="15"/>
        <v>55.24</v>
      </c>
    </row>
    <row r="161" spans="1:12" ht="10.5">
      <c r="A161" s="18">
        <v>37377</v>
      </c>
      <c r="B161" s="44" t="s">
        <v>5</v>
      </c>
      <c r="C161" s="48"/>
      <c r="D161" s="99">
        <f>Reajuste!F161</f>
        <v>313.33</v>
      </c>
      <c r="E161" s="101">
        <v>15</v>
      </c>
      <c r="F161" s="100">
        <f t="shared" si="12"/>
        <v>47</v>
      </c>
      <c r="G161" s="19">
        <f>Plan5!C161</f>
        <v>25.181033</v>
      </c>
      <c r="H161" s="89">
        <f>Plan5!D161</f>
        <v>28.131595</v>
      </c>
      <c r="I161" s="20">
        <f t="shared" si="13"/>
        <v>52.51</v>
      </c>
      <c r="J161" s="90">
        <f>Plan5!F161</f>
        <v>4</v>
      </c>
      <c r="K161" s="91">
        <f t="shared" si="14"/>
        <v>2.1</v>
      </c>
      <c r="L161" s="91">
        <f t="shared" si="15"/>
        <v>54.61</v>
      </c>
    </row>
    <row r="162" spans="1:12" ht="10.5">
      <c r="A162" s="18">
        <v>37408</v>
      </c>
      <c r="B162" s="44" t="s">
        <v>5</v>
      </c>
      <c r="C162" s="48"/>
      <c r="D162" s="99">
        <f>Reajuste!F162</f>
        <v>342.16</v>
      </c>
      <c r="E162" s="101">
        <v>15</v>
      </c>
      <c r="F162" s="100">
        <f t="shared" si="12"/>
        <v>51.32</v>
      </c>
      <c r="G162" s="19">
        <f>Plan5!C162</f>
        <v>25.203695</v>
      </c>
      <c r="H162" s="89">
        <f>Plan5!D162</f>
        <v>28.131595</v>
      </c>
      <c r="I162" s="20">
        <f t="shared" si="13"/>
        <v>57.28</v>
      </c>
      <c r="J162" s="90">
        <f>Plan5!F162</f>
        <v>3.5</v>
      </c>
      <c r="K162" s="91">
        <f t="shared" si="14"/>
        <v>2</v>
      </c>
      <c r="L162" s="91">
        <f t="shared" si="15"/>
        <v>59.28</v>
      </c>
    </row>
    <row r="163" spans="1:12" ht="10.5">
      <c r="A163" s="18">
        <v>37438</v>
      </c>
      <c r="B163" s="44" t="s">
        <v>5</v>
      </c>
      <c r="C163" s="48"/>
      <c r="D163" s="99">
        <f>Reajuste!F163</f>
        <v>342.16</v>
      </c>
      <c r="E163" s="101">
        <v>15</v>
      </c>
      <c r="F163" s="100">
        <f t="shared" si="12"/>
        <v>51.32</v>
      </c>
      <c r="G163" s="19">
        <f>Plan5!C163</f>
        <v>25.357437</v>
      </c>
      <c r="H163" s="89">
        <f>Plan5!D163</f>
        <v>28.131595</v>
      </c>
      <c r="I163" s="20">
        <f t="shared" si="13"/>
        <v>56.93</v>
      </c>
      <c r="J163" s="90">
        <f>Plan5!F163</f>
        <v>3</v>
      </c>
      <c r="K163" s="91">
        <f t="shared" si="14"/>
        <v>1.71</v>
      </c>
      <c r="L163" s="91">
        <f t="shared" si="15"/>
        <v>58.64</v>
      </c>
    </row>
    <row r="164" spans="1:12" ht="10.5">
      <c r="A164" s="18">
        <v>37469</v>
      </c>
      <c r="B164" s="44" t="s">
        <v>5</v>
      </c>
      <c r="C164" s="48"/>
      <c r="D164" s="99">
        <f>Reajuste!F164</f>
        <v>342.16</v>
      </c>
      <c r="E164" s="101">
        <v>15</v>
      </c>
      <c r="F164" s="100">
        <f t="shared" si="12"/>
        <v>51.32</v>
      </c>
      <c r="G164" s="19">
        <f>Plan5!C164</f>
        <v>25.649047</v>
      </c>
      <c r="H164" s="89">
        <f>Plan5!D164</f>
        <v>28.131595</v>
      </c>
      <c r="I164" s="20">
        <f t="shared" si="13"/>
        <v>56.29</v>
      </c>
      <c r="J164" s="90">
        <f>Plan5!F164</f>
        <v>2.5</v>
      </c>
      <c r="K164" s="91">
        <f t="shared" si="14"/>
        <v>1.41</v>
      </c>
      <c r="L164" s="91">
        <f t="shared" si="15"/>
        <v>57.7</v>
      </c>
    </row>
    <row r="165" spans="1:12" ht="10.5">
      <c r="A165" s="18">
        <v>37500</v>
      </c>
      <c r="B165" s="44" t="s">
        <v>5</v>
      </c>
      <c r="C165" s="48"/>
      <c r="D165" s="99">
        <f>Reajuste!F165</f>
        <v>342.16</v>
      </c>
      <c r="E165" s="101">
        <v>15</v>
      </c>
      <c r="F165" s="100">
        <f t="shared" si="12"/>
        <v>51.32</v>
      </c>
      <c r="G165" s="19">
        <f>Plan5!C165</f>
        <v>25.869628</v>
      </c>
      <c r="H165" s="89">
        <f>Plan5!D165</f>
        <v>28.131595</v>
      </c>
      <c r="I165" s="20">
        <f t="shared" si="13"/>
        <v>55.81</v>
      </c>
      <c r="J165" s="90">
        <f>Plan5!F165</f>
        <v>2</v>
      </c>
      <c r="K165" s="91">
        <f t="shared" si="14"/>
        <v>1.12</v>
      </c>
      <c r="L165" s="91">
        <f t="shared" si="15"/>
        <v>56.93</v>
      </c>
    </row>
    <row r="166" spans="1:12" ht="10.5">
      <c r="A166" s="18">
        <v>37530</v>
      </c>
      <c r="B166" s="44" t="s">
        <v>5</v>
      </c>
      <c r="C166" s="48"/>
      <c r="D166" s="99">
        <f>Reajuste!F166</f>
        <v>342.16</v>
      </c>
      <c r="E166" s="101">
        <v>15</v>
      </c>
      <c r="F166" s="100">
        <f t="shared" si="12"/>
        <v>51.32</v>
      </c>
      <c r="G166" s="19">
        <f>Plan5!C166</f>
        <v>26.084345</v>
      </c>
      <c r="H166" s="89">
        <f>Plan5!D166</f>
        <v>28.131595</v>
      </c>
      <c r="I166" s="20">
        <f t="shared" si="13"/>
        <v>55.35</v>
      </c>
      <c r="J166" s="90">
        <f>Plan5!F166</f>
        <v>1.5</v>
      </c>
      <c r="K166" s="91">
        <f t="shared" si="14"/>
        <v>0.83</v>
      </c>
      <c r="L166" s="91">
        <f t="shared" si="15"/>
        <v>56.18</v>
      </c>
    </row>
    <row r="167" spans="1:12" ht="10.5">
      <c r="A167" s="18">
        <v>37561</v>
      </c>
      <c r="B167" s="44" t="s">
        <v>5</v>
      </c>
      <c r="C167" s="48"/>
      <c r="D167" s="99">
        <f>Reajuste!F167</f>
        <v>342.16</v>
      </c>
      <c r="E167" s="101">
        <v>15</v>
      </c>
      <c r="F167" s="100">
        <f t="shared" si="12"/>
        <v>51.32</v>
      </c>
      <c r="G167" s="19">
        <f>Plan5!C167</f>
        <v>26.493869</v>
      </c>
      <c r="H167" s="89">
        <f>Plan5!D167</f>
        <v>28.131595</v>
      </c>
      <c r="I167" s="20">
        <f t="shared" si="13"/>
        <v>54.49</v>
      </c>
      <c r="J167" s="90">
        <f>Plan5!F167</f>
        <v>1</v>
      </c>
      <c r="K167" s="91">
        <f t="shared" si="14"/>
        <v>0.54</v>
      </c>
      <c r="L167" s="91">
        <f t="shared" si="15"/>
        <v>55.03</v>
      </c>
    </row>
    <row r="168" spans="1:12" ht="10.5">
      <c r="A168" s="18">
        <v>37591</v>
      </c>
      <c r="B168" s="44" t="s">
        <v>5</v>
      </c>
      <c r="C168" s="48"/>
      <c r="D168" s="99">
        <f>Reajuste!F168</f>
        <v>342.16</v>
      </c>
      <c r="E168" s="101">
        <v>15</v>
      </c>
      <c r="F168" s="100">
        <f t="shared" si="12"/>
        <v>51.32</v>
      </c>
      <c r="G168" s="19">
        <f>Plan5!C168</f>
        <v>27.392011</v>
      </c>
      <c r="H168" s="89">
        <f>Plan5!D168</f>
        <v>28.131595</v>
      </c>
      <c r="I168" s="20">
        <f t="shared" si="13"/>
        <v>52.71</v>
      </c>
      <c r="J168" s="90">
        <f>Plan5!F168</f>
        <v>0.5</v>
      </c>
      <c r="K168" s="91">
        <f t="shared" si="14"/>
        <v>0.26</v>
      </c>
      <c r="L168" s="91">
        <f t="shared" si="15"/>
        <v>52.97</v>
      </c>
    </row>
    <row r="169" spans="1:12" ht="10.5">
      <c r="A169" s="18" t="s">
        <v>30</v>
      </c>
      <c r="B169" s="44" t="s">
        <v>5</v>
      </c>
      <c r="C169" s="48"/>
      <c r="D169" s="99">
        <f>Reajuste!F169</f>
        <v>342.16</v>
      </c>
      <c r="E169" s="101">
        <v>15</v>
      </c>
      <c r="F169" s="100">
        <f t="shared" si="12"/>
        <v>51.32</v>
      </c>
      <c r="G169" s="19">
        <f>Plan5!C169</f>
        <v>27.392011</v>
      </c>
      <c r="H169" s="89">
        <f>Plan5!D169</f>
        <v>28.131595</v>
      </c>
      <c r="I169" s="20">
        <f t="shared" si="13"/>
        <v>52.71</v>
      </c>
      <c r="J169" s="90">
        <f>Plan5!F169</f>
        <v>0.5</v>
      </c>
      <c r="K169" s="91">
        <f t="shared" si="14"/>
        <v>0.26</v>
      </c>
      <c r="L169" s="91">
        <f t="shared" si="15"/>
        <v>52.97</v>
      </c>
    </row>
    <row r="170" spans="1:12" ht="10.5">
      <c r="A170" s="18">
        <v>37622</v>
      </c>
      <c r="B170" s="44" t="s">
        <v>5</v>
      </c>
      <c r="C170" s="48"/>
      <c r="D170" s="99">
        <f>Reajuste!F170</f>
        <v>342.16</v>
      </c>
      <c r="E170" s="101">
        <v>15</v>
      </c>
      <c r="F170" s="100">
        <f t="shared" si="12"/>
        <v>51.32</v>
      </c>
      <c r="G170" s="19">
        <f>Plan5!C170</f>
        <v>28.131595</v>
      </c>
      <c r="H170" s="89">
        <f>Plan5!D170</f>
        <v>28.131595</v>
      </c>
      <c r="I170" s="20">
        <f t="shared" si="13"/>
        <v>51.32</v>
      </c>
      <c r="J170" s="90">
        <f>Plan5!F170</f>
        <v>0</v>
      </c>
      <c r="K170" s="91">
        <f t="shared" si="14"/>
        <v>0</v>
      </c>
      <c r="L170" s="91">
        <f t="shared" si="15"/>
        <v>51.32</v>
      </c>
    </row>
    <row r="171" spans="1:12" ht="10.5">
      <c r="A171" s="92"/>
      <c r="B171" s="92"/>
      <c r="C171" s="92"/>
      <c r="D171" s="92"/>
      <c r="E171" s="92"/>
      <c r="F171" s="92"/>
      <c r="G171" s="93"/>
      <c r="H171" s="94"/>
      <c r="I171" s="22"/>
      <c r="J171" s="22"/>
      <c r="K171" s="95"/>
      <c r="L171" s="95"/>
    </row>
    <row r="172" spans="1:12" ht="10.5">
      <c r="A172" s="16" t="s">
        <v>135</v>
      </c>
      <c r="B172" s="16"/>
      <c r="C172" s="16"/>
      <c r="D172" s="16"/>
      <c r="E172" s="16"/>
      <c r="F172" s="16"/>
      <c r="I172" s="15">
        <f>SUM(I21:I171)</f>
        <v>7821.11</v>
      </c>
      <c r="K172" s="15">
        <f>SUM(K21:K171)</f>
        <v>1795.88</v>
      </c>
      <c r="L172" s="15">
        <f>SUM(L21:L171)</f>
        <v>9616.99</v>
      </c>
    </row>
  </sheetData>
  <sheetProtection/>
  <printOptions/>
  <pageMargins left="1.16" right="0.54" top="0.984251969" bottom="0.984251969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22">
      <selection activeCell="C26" sqref="C26"/>
    </sheetView>
  </sheetViews>
  <sheetFormatPr defaultColWidth="11.421875" defaultRowHeight="12.75"/>
  <cols>
    <col min="1" max="1" width="1.1484375" style="1" customWidth="1"/>
    <col min="2" max="2" width="14.57421875" style="1" customWidth="1"/>
    <col min="3" max="3" width="10.7109375" style="1" customWidth="1"/>
    <col min="4" max="4" width="11.7109375" style="1" customWidth="1"/>
    <col min="5" max="5" width="8.8515625" style="1" customWidth="1"/>
    <col min="6" max="6" width="3.140625" style="1" customWidth="1"/>
    <col min="7" max="7" width="13.28125" style="1" customWidth="1"/>
    <col min="8" max="16384" width="11.421875" style="1" customWidth="1"/>
  </cols>
  <sheetData>
    <row r="1" ht="10.5">
      <c r="G1" s="2" t="s">
        <v>35</v>
      </c>
    </row>
    <row r="2" ht="10.5">
      <c r="G2" s="2" t="s">
        <v>12</v>
      </c>
    </row>
    <row r="13" spans="1:7" ht="14.25">
      <c r="A13" s="119" t="s">
        <v>9</v>
      </c>
      <c r="B13" s="119"/>
      <c r="C13" s="119"/>
      <c r="D13" s="119"/>
      <c r="E13" s="119"/>
      <c r="F13" s="119"/>
      <c r="G13" s="119"/>
    </row>
    <row r="21" ht="10.5">
      <c r="A21" s="1" t="s">
        <v>21</v>
      </c>
    </row>
    <row r="23" spans="1:7" ht="10.5">
      <c r="A23" s="3"/>
      <c r="B23" s="4"/>
      <c r="C23" s="4"/>
      <c r="D23" s="4"/>
      <c r="E23" s="4"/>
      <c r="F23" s="4"/>
      <c r="G23" s="5"/>
    </row>
    <row r="24" spans="1:7" ht="10.5">
      <c r="A24" s="6"/>
      <c r="B24" s="7"/>
      <c r="C24" s="7"/>
      <c r="D24" s="7"/>
      <c r="E24" s="7"/>
      <c r="F24" s="7"/>
      <c r="G24" s="8"/>
    </row>
    <row r="25" spans="1:7" ht="10.5">
      <c r="A25" s="6"/>
      <c r="B25" s="7" t="s">
        <v>23</v>
      </c>
      <c r="C25" s="49" t="s">
        <v>154</v>
      </c>
      <c r="D25" s="7" t="s">
        <v>24</v>
      </c>
      <c r="E25" s="7"/>
      <c r="F25" s="7" t="s">
        <v>10</v>
      </c>
      <c r="G25" s="9">
        <f>Plan5!H172</f>
        <v>63952.4</v>
      </c>
    </row>
    <row r="26" spans="1:7" ht="10.5">
      <c r="A26" s="6"/>
      <c r="B26" s="7"/>
      <c r="C26" s="7"/>
      <c r="D26" s="7"/>
      <c r="E26" s="7"/>
      <c r="F26" s="7"/>
      <c r="G26" s="8"/>
    </row>
    <row r="27" spans="1:7" ht="10.5">
      <c r="A27" s="6"/>
      <c r="B27" s="7" t="s">
        <v>26</v>
      </c>
      <c r="C27" s="7"/>
      <c r="D27" s="7"/>
      <c r="E27" s="7"/>
      <c r="F27" s="7" t="str">
        <f>F25</f>
        <v>R$</v>
      </c>
      <c r="G27" s="9">
        <f>Plan2!L172</f>
        <v>9616.99</v>
      </c>
    </row>
    <row r="28" spans="1:7" ht="10.5">
      <c r="A28" s="6"/>
      <c r="B28" s="7"/>
      <c r="C28" s="7"/>
      <c r="D28" s="7"/>
      <c r="E28" s="7"/>
      <c r="F28" s="7"/>
      <c r="G28" s="9"/>
    </row>
    <row r="29" spans="1:7" ht="10.5">
      <c r="A29" s="6">
        <v>4</v>
      </c>
      <c r="B29" s="7" t="s">
        <v>11</v>
      </c>
      <c r="C29" s="7"/>
      <c r="D29" s="7"/>
      <c r="E29" s="7"/>
      <c r="F29" s="7" t="str">
        <f>F27</f>
        <v>R$</v>
      </c>
      <c r="G29" s="10">
        <f>G25+G27</f>
        <v>73569.39</v>
      </c>
    </row>
    <row r="30" spans="1:7" ht="10.5">
      <c r="A30" s="6"/>
      <c r="B30" s="7"/>
      <c r="C30" s="7"/>
      <c r="D30" s="7"/>
      <c r="E30" s="7"/>
      <c r="F30" s="7"/>
      <c r="G30" s="11"/>
    </row>
    <row r="31" spans="1:7" ht="10.5">
      <c r="A31" s="6"/>
      <c r="B31" s="7"/>
      <c r="C31" s="7"/>
      <c r="D31" s="7"/>
      <c r="E31" s="7"/>
      <c r="F31" s="7"/>
      <c r="G31" s="8"/>
    </row>
    <row r="32" spans="1:7" ht="10.5">
      <c r="A32" s="6"/>
      <c r="B32" s="7" t="s">
        <v>34</v>
      </c>
      <c r="C32" s="7"/>
      <c r="D32" s="50" t="str">
        <f>C25</f>
        <v>01/01/2.003</v>
      </c>
      <c r="E32" s="7" t="s">
        <v>24</v>
      </c>
      <c r="F32" s="7" t="str">
        <f>F29</f>
        <v>R$</v>
      </c>
      <c r="G32" s="9">
        <f>Reajuste!F175</f>
        <v>409.6</v>
      </c>
    </row>
    <row r="33" spans="1:7" ht="10.5">
      <c r="A33" s="6"/>
      <c r="B33" s="7"/>
      <c r="C33" s="7"/>
      <c r="D33" s="7"/>
      <c r="E33" s="7"/>
      <c r="F33" s="7"/>
      <c r="G33" s="8"/>
    </row>
    <row r="34" spans="1:7" ht="10.5">
      <c r="A34" s="12"/>
      <c r="B34" s="13"/>
      <c r="C34" s="13"/>
      <c r="D34" s="13"/>
      <c r="E34" s="13"/>
      <c r="F34" s="13"/>
      <c r="G34" s="14"/>
    </row>
  </sheetData>
  <sheetProtection/>
  <mergeCells count="1">
    <mergeCell ref="A13:G13"/>
  </mergeCells>
  <printOptions/>
  <pageMargins left="2.51" right="0.787401575" top="0.984251969" bottom="0.984251969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PONCIANO DE CARVALHO</dc:creator>
  <cp:keywords/>
  <dc:description/>
  <cp:lastModifiedBy>.</cp:lastModifiedBy>
  <cp:lastPrinted>2002-07-03T18:14:28Z</cp:lastPrinted>
  <dcterms:created xsi:type="dcterms:W3CDTF">1998-08-25T13:05:12Z</dcterms:created>
  <dcterms:modified xsi:type="dcterms:W3CDTF">2016-02-08T11:01:51Z</dcterms:modified>
  <cp:category/>
  <cp:version/>
  <cp:contentType/>
  <cp:contentStatus/>
</cp:coreProperties>
</file>